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1 CE and PA\CEO prior to May 2020\Kevin's documents\Kevin's Expenses\CE Expenses 2019\"/>
    </mc:Choice>
  </mc:AlternateContent>
  <xr:revisionPtr revIDLastSave="0" documentId="13_ncr:1_{8BA9C132-2D9D-467B-B72C-C5B86B910AFB}" xr6:coauthVersionLast="45" xr6:coauthVersionMax="45" xr10:uidLastSave="{00000000-0000-0000-0000-000000000000}"/>
  <bookViews>
    <workbookView xWindow="-23148" yWindow="4128" windowWidth="23256" windowHeight="12576" activeTab="4" xr2:uid="{00000000-000D-0000-FFFF-FFFF00000000}"/>
  </bookViews>
  <sheets>
    <sheet name="Summary and sign-off" sheetId="13" r:id="rId1"/>
    <sheet name="Travel" sheetId="1" r:id="rId2"/>
    <sheet name="Hospitality" sheetId="2" r:id="rId3"/>
    <sheet name="All other expenses" sheetId="3" r:id="rId4"/>
    <sheet name="Gifts and benefits" sheetId="4" r:id="rId5"/>
  </sheets>
  <definedNames>
    <definedName name="_xlnm.Print_Area" localSheetId="3">'All other expenses'!$A$1:$E$20</definedName>
    <definedName name="_xlnm.Print_Area" localSheetId="4">'Gifts and benefits'!$A$1:$F$23</definedName>
    <definedName name="_xlnm.Print_Area" localSheetId="2">Hospitality!$A$1:$E$19</definedName>
    <definedName name="_xlnm.Print_Area" localSheetId="0">'Summary and sign-off'!$A$1:$F$22</definedName>
    <definedName name="_xlnm.Print_Area" localSheetId="1">Travel!$A$1:$E$38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3" l="1"/>
  <c r="E59" i="13"/>
  <c r="C59" i="13"/>
  <c r="C14" i="4"/>
  <c r="C13" i="4"/>
  <c r="B59" i="13" l="1"/>
  <c r="B58" i="13"/>
  <c r="D58" i="13"/>
  <c r="B57" i="13"/>
  <c r="D57" i="13"/>
  <c r="D56" i="13"/>
  <c r="B56" i="13"/>
  <c r="D55" i="13"/>
  <c r="B55" i="13"/>
  <c r="D54" i="13"/>
  <c r="B54" i="13"/>
  <c r="B2" i="4"/>
  <c r="B3" i="4"/>
  <c r="B2" i="3"/>
  <c r="B3" i="3"/>
  <c r="B2" i="2"/>
  <c r="B3" i="2"/>
  <c r="B2" i="1"/>
  <c r="B3" i="1"/>
  <c r="F57" i="13" l="1"/>
  <c r="F59" i="13"/>
  <c r="F58" i="13"/>
  <c r="F56" i="13"/>
  <c r="F55" i="13"/>
  <c r="F54" i="13"/>
  <c r="C12" i="13"/>
  <c r="C11" i="13"/>
  <c r="C10" i="13"/>
  <c r="C15" i="13" l="1"/>
  <c r="C16" i="13"/>
  <c r="B5" i="4" l="1"/>
  <c r="B4" i="4"/>
  <c r="B5" i="3"/>
  <c r="B4" i="3"/>
  <c r="B5" i="2"/>
  <c r="B4" i="2"/>
  <c r="B5" i="1"/>
  <c r="B4" i="1"/>
  <c r="C14" i="13" l="1"/>
  <c r="F11" i="13" l="1"/>
  <c r="C12" i="4"/>
  <c r="F10" i="13" s="1"/>
  <c r="F12" i="13" l="1"/>
  <c r="B27" i="1"/>
  <c r="B16" i="13" s="1"/>
  <c r="B21" i="1"/>
  <c r="B15" i="13" s="1"/>
  <c r="B14" i="1"/>
  <c r="B14" i="13" s="1"/>
  <c r="B14" i="3" l="1"/>
  <c r="B12" i="13" s="1"/>
  <c r="B12" i="2"/>
  <c r="B11" i="13" s="1"/>
  <c r="B10" i="13" l="1"/>
  <c r="B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Smart [SSC]</author>
  </authors>
  <commentList>
    <comment ref="A10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  <comment ref="A17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  <comment ref="A24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Smart [SSC]</author>
  </authors>
  <commentList>
    <comment ref="A9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Smart [SSC]</author>
  </authors>
  <commentList>
    <comment ref="A9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Smart [SSC]</author>
  </authors>
  <commentList>
    <comment ref="A9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</commentList>
</comments>
</file>

<file path=xl/sharedStrings.xml><?xml version="1.0" encoding="utf-8"?>
<sst xmlns="http://schemas.openxmlformats.org/spreadsheetml/2006/main" count="161" uniqueCount="106">
  <si>
    <t>Hospitality</t>
  </si>
  <si>
    <t>Gifts and benefits</t>
  </si>
  <si>
    <t xml:space="preserve">Organisation Name </t>
  </si>
  <si>
    <t>Chief Executive**</t>
  </si>
  <si>
    <t>Disclosure period start***</t>
  </si>
  <si>
    <t>Disclosure period end***</t>
  </si>
  <si>
    <t>Agency totals check</t>
  </si>
  <si>
    <t>Chief Executive approval****</t>
  </si>
  <si>
    <t>This disclosure has not yet been approved by the Chief Executive</t>
  </si>
  <si>
    <t>Other sign-off****</t>
  </si>
  <si>
    <t>Summary of expenses</t>
  </si>
  <si>
    <t>Cost in NZ$</t>
  </si>
  <si>
    <r>
      <t>GST inc / exc</t>
    </r>
    <r>
      <rPr>
        <b/>
        <sz val="10"/>
        <rFont val="Arial"/>
        <family val="2"/>
      </rPr>
      <t/>
    </r>
  </si>
  <si>
    <t>Count</t>
  </si>
  <si>
    <t>Travel expenses</t>
  </si>
  <si>
    <t>Number offered</t>
  </si>
  <si>
    <t>Number accepted</t>
  </si>
  <si>
    <t>Other expenses</t>
  </si>
  <si>
    <t>Number declined</t>
  </si>
  <si>
    <t>International Travel</t>
  </si>
  <si>
    <t>Domestic Travel</t>
  </si>
  <si>
    <t>Local Travel</t>
  </si>
  <si>
    <t>Text required for validation and checks - don't change, move, delete or overwrite</t>
  </si>
  <si>
    <t>Insert additional rows as needed: right click on a row number (left of screen) and select Insert - this will insert a row above selected row.</t>
  </si>
  <si>
    <t>Figures include GST (where applicable)</t>
  </si>
  <si>
    <t>Figures exclude GST</t>
  </si>
  <si>
    <t>Data and totals on this worksheet have NOT YET BEEN CHECKED AND CONFIRMED</t>
  </si>
  <si>
    <t>Data and totals on this worksheet checked and confirmed</t>
  </si>
  <si>
    <t>Data and totals have not yet been checked and confirmed for any sheet</t>
  </si>
  <si>
    <t>Some data and totals have not yet been checked and confirmed</t>
  </si>
  <si>
    <t>Data and totals checked on all sheets</t>
  </si>
  <si>
    <t>Not yet indicated</t>
  </si>
  <si>
    <t>GST inclusion inconsistent</t>
  </si>
  <si>
    <t>This disclosure has been approved by the Chief Executive</t>
  </si>
  <si>
    <t>Cultural item - not appropriate to value</t>
  </si>
  <si>
    <t>Under $100</t>
  </si>
  <si>
    <t>$100 - $500</t>
  </si>
  <si>
    <t>$500 - $1,000</t>
  </si>
  <si>
    <t>Over $1,000</t>
  </si>
  <si>
    <t>Estimate not possible</t>
  </si>
  <si>
    <t>Accepted</t>
  </si>
  <si>
    <t>Declined</t>
  </si>
  <si>
    <t>Check - there are no hidden rows with data</t>
  </si>
  <si>
    <t>Error - this total includes data from 'hidden' rows</t>
  </si>
  <si>
    <t>Check - each entry provides sufficient information</t>
  </si>
  <si>
    <t>Not all lines have an entry for "Cost in NZ$" and "Type of expense"</t>
  </si>
  <si>
    <t>Not all lines have an entry for "Description", "Was the gift accepted?" and "Estimated value in NZ$"</t>
  </si>
  <si>
    <t>Check that # of 'costs' = 'type of expenses' (also "accepted/declined" for gifts &amp; benefits)</t>
  </si>
  <si>
    <t>These checks (F53 to F61) are imperfect - they count the entries in each column and checks these totals are the same</t>
  </si>
  <si>
    <t>Travel checks</t>
  </si>
  <si>
    <t>Hospitality check</t>
  </si>
  <si>
    <t>All other expenses check</t>
  </si>
  <si>
    <t>Gifts and benefits check</t>
  </si>
  <si>
    <t>Chief Executive Expense Disclosure</t>
  </si>
  <si>
    <t>Chief Executive</t>
  </si>
  <si>
    <t>Disclosure period start</t>
  </si>
  <si>
    <t>Disclosure period end</t>
  </si>
  <si>
    <t>GST on costs</t>
  </si>
  <si>
    <t>International, domestic and local travel expenses</t>
  </si>
  <si>
    <r>
      <t xml:space="preserve">International Travel   </t>
    </r>
    <r>
      <rPr>
        <sz val="12"/>
        <color theme="0"/>
        <rFont val="Arial"/>
        <family val="2"/>
      </rPr>
      <t xml:space="preserve"> (including travel within NZ at beginning and end of overseas trip)</t>
    </r>
  </si>
  <si>
    <t>Date(s)*</t>
  </si>
  <si>
    <t>Cost in NZ$**</t>
  </si>
  <si>
    <r>
      <t xml:space="preserve">Purpose of travel
</t>
    </r>
    <r>
      <rPr>
        <sz val="10"/>
        <color theme="0"/>
        <rFont val="Arial"/>
        <family val="2"/>
      </rPr>
      <t>(e.g. attending XYZ conference for 3 days)***</t>
    </r>
  </si>
  <si>
    <r>
      <t xml:space="preserve">Type of expense
</t>
    </r>
    <r>
      <rPr>
        <sz val="10"/>
        <color theme="0"/>
        <rFont val="Arial"/>
        <family val="2"/>
      </rPr>
      <t>(e.g. hotel, airfares, taxis, meals &amp; for how many people)</t>
    </r>
  </si>
  <si>
    <t>Location(s)</t>
  </si>
  <si>
    <t>Subtotal - international travel</t>
  </si>
  <si>
    <r>
      <t xml:space="preserve">Domestic Travel   </t>
    </r>
    <r>
      <rPr>
        <sz val="12"/>
        <color theme="0"/>
        <rFont val="Arial"/>
        <family val="2"/>
      </rPr>
      <t xml:space="preserve"> (within NZ, including travel to and from local airport)</t>
    </r>
  </si>
  <si>
    <r>
      <t xml:space="preserve">Purpose of travel
</t>
    </r>
    <r>
      <rPr>
        <sz val="10"/>
        <color theme="0"/>
        <rFont val="Arial"/>
        <family val="2"/>
      </rPr>
      <t>(e.g. visiting district office for two days...)***</t>
    </r>
  </si>
  <si>
    <t>Subtotal - domestic travel</t>
  </si>
  <si>
    <r>
      <t xml:space="preserve">Local Travel    </t>
    </r>
    <r>
      <rPr>
        <sz val="12"/>
        <color theme="0"/>
        <rFont val="Arial"/>
        <family val="2"/>
      </rPr>
      <t>(within City, excluding travel to airport)</t>
    </r>
  </si>
  <si>
    <r>
      <t>Purpose of travel</t>
    </r>
    <r>
      <rPr>
        <sz val="10"/>
        <color theme="0"/>
        <rFont val="Arial"/>
        <family val="2"/>
      </rPr>
      <t xml:space="preserve">
(e.g. meeting with Minister)***</t>
    </r>
  </si>
  <si>
    <r>
      <t xml:space="preserve">Type of expense
</t>
    </r>
    <r>
      <rPr>
        <sz val="10"/>
        <color theme="0"/>
        <rFont val="Arial"/>
        <family val="2"/>
      </rPr>
      <t>(e.g. taxi, parking, bus)</t>
    </r>
  </si>
  <si>
    <t>Subtotal - local travel</t>
  </si>
  <si>
    <t>Total travel expenses</t>
  </si>
  <si>
    <t>Hospitality Offered to Third Parties*</t>
  </si>
  <si>
    <t>Date(s)**</t>
  </si>
  <si>
    <r>
      <t xml:space="preserve">Purpose of hospitality
</t>
    </r>
    <r>
      <rPr>
        <sz val="10"/>
        <color theme="0"/>
        <rFont val="Arial"/>
        <family val="2"/>
      </rPr>
      <t xml:space="preserve">(e.g. hosting delegation from China, building relationships, team building) </t>
    </r>
  </si>
  <si>
    <r>
      <t xml:space="preserve">Type of expense
</t>
    </r>
    <r>
      <rPr>
        <sz val="10"/>
        <color theme="0"/>
        <rFont val="Arial"/>
        <family val="2"/>
      </rPr>
      <t>(what and for how many e.g. dinner for 5)</t>
    </r>
  </si>
  <si>
    <t xml:space="preserve">Total hospitality expenses </t>
  </si>
  <si>
    <t>All Other Expenses</t>
  </si>
  <si>
    <r>
      <t xml:space="preserve">Purpose of expense
</t>
    </r>
    <r>
      <rPr>
        <sz val="10"/>
        <color theme="0"/>
        <rFont val="Arial"/>
        <family val="2"/>
      </rPr>
      <t>(e.g. subscription part of employment agreement, development as agreed with SSC)</t>
    </r>
  </si>
  <si>
    <r>
      <t xml:space="preserve">Type of expense
</t>
    </r>
    <r>
      <rPr>
        <sz val="10"/>
        <color theme="0"/>
        <rFont val="Arial"/>
        <family val="2"/>
      </rPr>
      <t>(e.g. phone and data costs, membership fees)</t>
    </r>
  </si>
  <si>
    <t xml:space="preserve">Total other expenses </t>
  </si>
  <si>
    <t>Chief Executive Gifts and Benefits Disclosure</t>
  </si>
  <si>
    <t>GST on values</t>
  </si>
  <si>
    <t>Gifts and Benefits over $50 annual value</t>
  </si>
  <si>
    <r>
      <t xml:space="preserve">Description
</t>
    </r>
    <r>
      <rPr>
        <sz val="10"/>
        <color theme="0"/>
        <rFont val="Arial"/>
        <family val="2"/>
      </rPr>
      <t>(e.g. event tickets, etc.)</t>
    </r>
  </si>
  <si>
    <r>
      <t xml:space="preserve">Was the gift accepted?
</t>
    </r>
    <r>
      <rPr>
        <sz val="10"/>
        <color theme="0"/>
        <rFont val="Arial"/>
        <family val="2"/>
      </rPr>
      <t>(drop-down list in cell)</t>
    </r>
  </si>
  <si>
    <r>
      <t xml:space="preserve">Offered by 
</t>
    </r>
    <r>
      <rPr>
        <sz val="10"/>
        <color theme="0"/>
        <rFont val="Arial"/>
        <family val="2"/>
      </rPr>
      <t>(who made the offer?)</t>
    </r>
  </si>
  <si>
    <r>
      <t>Estimated value in NZ$</t>
    </r>
    <r>
      <rPr>
        <sz val="10"/>
        <color theme="0"/>
        <rFont val="Arial"/>
        <family val="2"/>
      </rPr>
      <t xml:space="preserve">
(drop-down list in cell </t>
    </r>
    <r>
      <rPr>
        <sz val="10"/>
        <rFont val="Arial"/>
        <family val="2"/>
      </rPr>
      <t>but</t>
    </r>
    <r>
      <rPr>
        <sz val="10"/>
        <color theme="0"/>
        <rFont val="Arial"/>
        <family val="2"/>
      </rPr>
      <t xml:space="preserve"> provide specific value if possible)</t>
    </r>
  </si>
  <si>
    <r>
      <t xml:space="preserve">Other comments
</t>
    </r>
    <r>
      <rPr>
        <sz val="10"/>
        <color theme="0"/>
        <rFont val="Arial"/>
        <family val="2"/>
      </rPr>
      <t>(e.g. if given to others, whom?)</t>
    </r>
  </si>
  <si>
    <t>Total count of gift/benefit entries:</t>
  </si>
  <si>
    <t>Offered</t>
  </si>
  <si>
    <t>Type here who else has approved this disclosure</t>
  </si>
  <si>
    <t>Real Estate Authority</t>
  </si>
  <si>
    <t>Phirak Appleton</t>
  </si>
  <si>
    <t>13 May 2020 to 30 Jun 2020</t>
  </si>
  <si>
    <t>Cell phone costs</t>
  </si>
  <si>
    <t>phone and data</t>
  </si>
  <si>
    <t>Wellington</t>
  </si>
  <si>
    <t>Car Park</t>
  </si>
  <si>
    <t>no expenses to disclose</t>
  </si>
  <si>
    <t>no gifts or benefits to disclose</t>
  </si>
  <si>
    <t>Denese Bates QC, Board Chair</t>
  </si>
  <si>
    <t>13 May to 30 June 2020</t>
  </si>
  <si>
    <t>Chief Executive Expenses, Gifts and Benefits Disclosure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</si>
</sst>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  <numFmt numFmtId="167" formatCode="[$-1409]d\ mmmm\ yyyy;@"/>
  </numFmts>
  <fonts count="26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b/>
      <sz val="11"/>
      <color theme="1"/>
      <name val="Arial"/>
      <family val="2"/>
    </font>
    <font>
      <b/>
      <sz val="10"/>
      <color rgb="FFFFC000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2">
    <xf numFmtId="0" fontId="0" fillId="0" borderId="0"/>
    <xf numFmtId="165" fontId="16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11" fillId="2" borderId="0" xfId="0" applyFont="1" applyFill="1" applyBorder="1" applyAlignment="1" applyProtection="1">
      <alignment vertical="center" wrapText="1" readingOrder="1"/>
    </xf>
    <xf numFmtId="0" fontId="0" fillId="5" borderId="0" xfId="0" applyFill="1" applyAlignment="1" applyProtection="1">
      <alignment wrapText="1"/>
    </xf>
    <xf numFmtId="0" fontId="0" fillId="5" borderId="0" xfId="0" applyFont="1" applyFill="1" applyAlignment="1" applyProtection="1">
      <alignment wrapText="1"/>
    </xf>
    <xf numFmtId="0" fontId="11" fillId="0" borderId="0" xfId="0" applyFont="1" applyFill="1" applyBorder="1" applyAlignment="1" applyProtection="1">
      <alignment vertical="center" wrapText="1" readingOrder="1"/>
    </xf>
    <xf numFmtId="0" fontId="10" fillId="0" borderId="0" xfId="0" applyFont="1" applyFill="1" applyBorder="1" applyAlignment="1" applyProtection="1">
      <alignment vertical="center" wrapText="1" readingOrder="1"/>
    </xf>
    <xf numFmtId="0" fontId="14" fillId="0" borderId="0" xfId="0" applyFont="1" applyFill="1" applyBorder="1" applyAlignment="1" applyProtection="1">
      <alignment vertical="center" wrapText="1" readingOrder="1"/>
    </xf>
    <xf numFmtId="0" fontId="14" fillId="0" borderId="3" xfId="0" applyFont="1" applyFill="1" applyBorder="1" applyAlignment="1" applyProtection="1">
      <alignment vertical="center" wrapText="1" readingOrder="1"/>
    </xf>
    <xf numFmtId="0" fontId="21" fillId="0" borderId="3" xfId="0" applyFont="1" applyFill="1" applyBorder="1" applyAlignment="1" applyProtection="1">
      <alignment horizontal="left" vertical="center" wrapText="1" indent="2" readingOrder="1"/>
    </xf>
    <xf numFmtId="0" fontId="0" fillId="4" borderId="0" xfId="0" applyFill="1" applyAlignment="1" applyProtection="1"/>
    <xf numFmtId="0" fontId="0" fillId="5" borderId="0" xfId="0" applyFill="1" applyAlignment="1" applyProtection="1"/>
    <xf numFmtId="0" fontId="4" fillId="6" borderId="0" xfId="0" applyFont="1" applyFill="1" applyAlignment="1" applyProtection="1"/>
    <xf numFmtId="0" fontId="4" fillId="6" borderId="0" xfId="0" applyFont="1" applyFill="1" applyAlignment="1" applyProtection="1">
      <alignment wrapText="1"/>
    </xf>
    <xf numFmtId="0" fontId="0" fillId="0" borderId="0" xfId="0" applyProtection="1"/>
    <xf numFmtId="0" fontId="19" fillId="0" borderId="0" xfId="0" applyFont="1" applyBorder="1" applyProtection="1"/>
    <xf numFmtId="166" fontId="18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Protection="1"/>
    <xf numFmtId="0" fontId="1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4" fillId="0" borderId="0" xfId="0" applyFont="1" applyBorder="1" applyProtection="1"/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wrapText="1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Font="1" applyBorder="1" applyAlignment="1" applyProtection="1">
      <alignment horizontal="justify" vertical="center"/>
    </xf>
    <xf numFmtId="0" fontId="7" fillId="0" borderId="0" xfId="0" applyFont="1" applyBorder="1" applyAlignment="1" applyProtection="1">
      <alignment vertical="center" wrapText="1" readingOrder="1"/>
    </xf>
    <xf numFmtId="0" fontId="13" fillId="3" borderId="0" xfId="0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Fill="1" applyProtection="1"/>
    <xf numFmtId="0" fontId="0" fillId="0" borderId="0" xfId="0" applyFont="1" applyBorder="1" applyProtection="1"/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vertical="top" wrapText="1"/>
    </xf>
    <xf numFmtId="0" fontId="0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Alignment="1" applyProtection="1">
      <alignment horizontal="justify" vertical="center"/>
    </xf>
    <xf numFmtId="0" fontId="0" fillId="0" borderId="0" xfId="0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1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2" fillId="3" borderId="0" xfId="0" applyFont="1" applyFill="1" applyBorder="1" applyAlignment="1" applyProtection="1">
      <alignment vertical="center" wrapText="1" readingOrder="1"/>
    </xf>
    <xf numFmtId="0" fontId="9" fillId="3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0" fillId="0" borderId="0" xfId="0" applyFont="1" applyBorder="1" applyAlignment="1" applyProtection="1"/>
    <xf numFmtId="0" fontId="0" fillId="0" borderId="0" xfId="0" applyAlignment="1" applyProtection="1"/>
    <xf numFmtId="0" fontId="0" fillId="0" borderId="0" xfId="0" applyAlignment="1" applyProtection="1">
      <alignment vertical="top" wrapText="1"/>
    </xf>
    <xf numFmtId="1" fontId="14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/>
    </xf>
    <xf numFmtId="1" fontId="10" fillId="0" borderId="0" xfId="0" applyNumberFormat="1" applyFont="1" applyFill="1" applyBorder="1" applyAlignment="1" applyProtection="1">
      <alignment horizontal="center" vertical="center" wrapText="1"/>
    </xf>
    <xf numFmtId="165" fontId="10" fillId="0" borderId="0" xfId="1" applyFont="1" applyFill="1" applyBorder="1" applyAlignment="1" applyProtection="1">
      <alignment vertical="center" wrapText="1" readingOrder="1"/>
    </xf>
    <xf numFmtId="0" fontId="8" fillId="0" borderId="0" xfId="0" applyFont="1" applyFill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 applyProtection="1">
      <alignment wrapText="1"/>
    </xf>
    <xf numFmtId="0" fontId="0" fillId="5" borderId="0" xfId="0" applyFont="1" applyFill="1" applyBorder="1" applyAlignment="1" applyProtection="1"/>
    <xf numFmtId="0" fontId="0" fillId="5" borderId="0" xfId="0" applyFont="1" applyFill="1" applyBorder="1" applyAlignment="1" applyProtection="1">
      <alignment wrapText="1"/>
    </xf>
    <xf numFmtId="0" fontId="0" fillId="5" borderId="0" xfId="0" applyFill="1" applyAlignment="1" applyProtection="1">
      <alignment horizontal="left" vertical="top"/>
    </xf>
    <xf numFmtId="0" fontId="0" fillId="5" borderId="0" xfId="0" applyFont="1" applyFill="1" applyBorder="1" applyProtection="1"/>
    <xf numFmtId="0" fontId="0" fillId="4" borderId="0" xfId="0" applyFont="1" applyFill="1" applyBorder="1" applyProtection="1"/>
    <xf numFmtId="0" fontId="0" fillId="0" borderId="0" xfId="0" applyProtection="1">
      <protection locked="0"/>
    </xf>
    <xf numFmtId="0" fontId="12" fillId="3" borderId="0" xfId="0" applyFont="1" applyFill="1" applyBorder="1" applyAlignment="1" applyProtection="1">
      <alignment vertical="center" readingOrder="1"/>
    </xf>
    <xf numFmtId="0" fontId="23" fillId="0" borderId="0" xfId="0" applyFont="1" applyBorder="1" applyProtection="1"/>
    <xf numFmtId="166" fontId="12" fillId="8" borderId="0" xfId="0" applyNumberFormat="1" applyFont="1" applyFill="1" applyBorder="1" applyAlignment="1" applyProtection="1">
      <alignment horizontal="left" vertical="center" wrapText="1"/>
    </xf>
    <xf numFmtId="1" fontId="12" fillId="8" borderId="0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Border="1" applyAlignment="1" applyProtection="1">
      <alignment wrapText="1"/>
    </xf>
    <xf numFmtId="164" fontId="12" fillId="3" borderId="0" xfId="0" applyNumberFormat="1" applyFont="1" applyFill="1" applyBorder="1" applyAlignment="1" applyProtection="1">
      <alignment vertical="center"/>
    </xf>
    <xf numFmtId="164" fontId="14" fillId="0" borderId="4" xfId="1" applyNumberFormat="1" applyFont="1" applyFill="1" applyBorder="1" applyAlignment="1" applyProtection="1">
      <alignment vertical="center" wrapText="1" readingOrder="1"/>
    </xf>
    <xf numFmtId="164" fontId="14" fillId="0" borderId="0" xfId="1" applyNumberFormat="1" applyFont="1" applyFill="1" applyBorder="1" applyAlignment="1" applyProtection="1">
      <alignment vertical="center" wrapText="1" readingOrder="1"/>
    </xf>
    <xf numFmtId="164" fontId="21" fillId="0" borderId="4" xfId="1" applyNumberFormat="1" applyFont="1" applyFill="1" applyBorder="1" applyAlignment="1" applyProtection="1">
      <alignment vertical="center" wrapText="1" readingOrder="1"/>
    </xf>
    <xf numFmtId="164" fontId="12" fillId="3" borderId="0" xfId="0" applyNumberFormat="1" applyFont="1" applyFill="1" applyBorder="1" applyAlignment="1" applyProtection="1">
      <alignment vertical="center" wrapText="1" readingOrder="1"/>
    </xf>
    <xf numFmtId="0" fontId="0" fillId="4" borderId="0" xfId="0" applyFill="1" applyAlignment="1" applyProtection="1">
      <alignment wrapText="1"/>
    </xf>
    <xf numFmtId="0" fontId="0" fillId="4" borderId="0" xfId="0" applyFill="1" applyBorder="1" applyAlignment="1" applyProtection="1"/>
    <xf numFmtId="0" fontId="5" fillId="4" borderId="0" xfId="0" applyFont="1" applyFill="1" applyBorder="1" applyAlignment="1" applyProtection="1">
      <alignment wrapText="1"/>
    </xf>
    <xf numFmtId="0" fontId="8" fillId="0" borderId="5" xfId="1" applyNumberFormat="1" applyFont="1" applyFill="1" applyBorder="1" applyAlignment="1" applyProtection="1">
      <alignment horizontal="center" vertical="center" wrapText="1" readingOrder="1"/>
    </xf>
    <xf numFmtId="0" fontId="8" fillId="0" borderId="0" xfId="1" applyNumberFormat="1" applyFont="1" applyFill="1" applyBorder="1" applyAlignment="1" applyProtection="1">
      <alignment horizontal="center" vertical="center" wrapText="1" readingOrder="1"/>
    </xf>
    <xf numFmtId="0" fontId="22" fillId="0" borderId="5" xfId="1" applyNumberFormat="1" applyFont="1" applyFill="1" applyBorder="1" applyAlignment="1" applyProtection="1">
      <alignment horizontal="center" vertical="center" wrapText="1" readingOrder="1"/>
    </xf>
    <xf numFmtId="0" fontId="24" fillId="3" borderId="0" xfId="0" applyFont="1" applyFill="1" applyBorder="1" applyAlignment="1" applyProtection="1">
      <alignment horizontal="center" vertical="center" readingOrder="1"/>
    </xf>
    <xf numFmtId="0" fontId="13" fillId="3" borderId="0" xfId="0" applyFont="1" applyFill="1" applyBorder="1" applyAlignment="1" applyProtection="1">
      <alignment vertical="center"/>
    </xf>
    <xf numFmtId="164" fontId="13" fillId="3" borderId="0" xfId="0" applyNumberFormat="1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wrapText="1"/>
    </xf>
    <xf numFmtId="0" fontId="4" fillId="5" borderId="0" xfId="0" applyFont="1" applyFill="1" applyAlignment="1" applyProtection="1">
      <alignment wrapText="1"/>
    </xf>
    <xf numFmtId="1" fontId="0" fillId="5" borderId="0" xfId="0" applyNumberFormat="1" applyFont="1" applyFill="1" applyBorder="1" applyAlignment="1" applyProtection="1">
      <alignment horizontal="center"/>
    </xf>
    <xf numFmtId="0" fontId="0" fillId="5" borderId="0" xfId="0" applyFont="1" applyFill="1" applyBorder="1" applyAlignment="1" applyProtection="1">
      <alignment horizontal="center"/>
    </xf>
    <xf numFmtId="1" fontId="0" fillId="4" borderId="0" xfId="0" applyNumberFormat="1" applyFont="1" applyFill="1" applyBorder="1" applyAlignment="1" applyProtection="1">
      <alignment horizontal="center"/>
    </xf>
    <xf numFmtId="0" fontId="0" fillId="4" borderId="0" xfId="0" applyFont="1" applyFill="1" applyBorder="1" applyAlignment="1" applyProtection="1">
      <alignment horizontal="center"/>
    </xf>
    <xf numFmtId="0" fontId="4" fillId="4" borderId="0" xfId="0" applyFont="1" applyFill="1" applyAlignment="1" applyProtection="1"/>
    <xf numFmtId="0" fontId="4" fillId="4" borderId="0" xfId="0" applyFont="1" applyFill="1" applyAlignment="1" applyProtection="1">
      <alignment wrapText="1"/>
    </xf>
    <xf numFmtId="2" fontId="0" fillId="4" borderId="0" xfId="0" applyNumberFormat="1" applyFont="1" applyFill="1" applyAlignment="1" applyProtection="1">
      <alignment vertical="top"/>
    </xf>
    <xf numFmtId="0" fontId="4" fillId="5" borderId="0" xfId="0" applyFont="1" applyFill="1" applyBorder="1" applyAlignment="1" applyProtection="1">
      <alignment wrapText="1"/>
    </xf>
    <xf numFmtId="0" fontId="0" fillId="4" borderId="0" xfId="0" applyFont="1" applyFill="1" applyAlignment="1" applyProtection="1">
      <alignment horizontal="left" vertical="top" wrapText="1"/>
    </xf>
    <xf numFmtId="0" fontId="0" fillId="5" borderId="0" xfId="0" applyFont="1" applyFill="1" applyAlignment="1" applyProtection="1">
      <alignment horizontal="left" vertical="top" wrapText="1"/>
    </xf>
    <xf numFmtId="0" fontId="4" fillId="5" borderId="0" xfId="0" applyFont="1" applyFill="1" applyAlignment="1" applyProtection="1">
      <alignment horizontal="center" vertical="top"/>
    </xf>
    <xf numFmtId="1" fontId="4" fillId="5" borderId="0" xfId="0" applyNumberFormat="1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 wrapText="1"/>
    </xf>
    <xf numFmtId="0" fontId="4" fillId="5" borderId="0" xfId="0" applyFont="1" applyFill="1" applyAlignment="1" applyProtection="1">
      <alignment horizontal="center" wrapText="1"/>
    </xf>
    <xf numFmtId="0" fontId="11" fillId="3" borderId="0" xfId="0" applyFont="1" applyFill="1" applyBorder="1" applyAlignment="1" applyProtection="1">
      <alignment vertical="center" wrapText="1" readingOrder="1"/>
    </xf>
    <xf numFmtId="165" fontId="11" fillId="3" borderId="0" xfId="1" applyFont="1" applyFill="1" applyBorder="1" applyAlignment="1" applyProtection="1">
      <alignment horizontal="center" vertical="center" wrapText="1" readingOrder="1"/>
    </xf>
    <xf numFmtId="165" fontId="11" fillId="0" borderId="0" xfId="1" applyFont="1" applyFill="1" applyBorder="1" applyAlignment="1" applyProtection="1">
      <alignment horizontal="center" vertical="center" wrapText="1" readingOrder="1"/>
    </xf>
    <xf numFmtId="0" fontId="11" fillId="7" borderId="0" xfId="0" applyFont="1" applyFill="1" applyBorder="1" applyAlignment="1" applyProtection="1">
      <alignment vertical="center" wrapText="1" readingOrder="1"/>
    </xf>
    <xf numFmtId="165" fontId="11" fillId="7" borderId="0" xfId="1" applyFont="1" applyFill="1" applyBorder="1" applyAlignment="1" applyProtection="1">
      <alignment horizontal="center" vertical="center" wrapText="1" readingOrder="1"/>
    </xf>
    <xf numFmtId="0" fontId="13" fillId="0" borderId="0" xfId="0" applyFont="1" applyFill="1" applyBorder="1" applyAlignment="1" applyProtection="1">
      <alignment wrapText="1"/>
    </xf>
    <xf numFmtId="0" fontId="9" fillId="0" borderId="0" xfId="0" applyFont="1" applyProtection="1"/>
    <xf numFmtId="167" fontId="8" fillId="9" borderId="3" xfId="0" applyNumberFormat="1" applyFont="1" applyFill="1" applyBorder="1" applyAlignment="1" applyProtection="1">
      <alignment vertical="center"/>
      <protection locked="0"/>
    </xf>
    <xf numFmtId="164" fontId="8" fillId="9" borderId="4" xfId="0" applyNumberFormat="1" applyFont="1" applyFill="1" applyBorder="1" applyAlignment="1" applyProtection="1">
      <alignment vertical="center" wrapText="1"/>
      <protection locked="0"/>
    </xf>
    <xf numFmtId="0" fontId="8" fillId="9" borderId="4" xfId="0" applyFont="1" applyFill="1" applyBorder="1" applyAlignment="1" applyProtection="1">
      <alignment vertical="center" wrapText="1"/>
      <protection locked="0"/>
    </xf>
    <xf numFmtId="0" fontId="8" fillId="9" borderId="5" xfId="0" applyFont="1" applyFill="1" applyBorder="1" applyAlignment="1" applyProtection="1">
      <alignment vertical="center" wrapText="1"/>
      <protection locked="0"/>
    </xf>
    <xf numFmtId="167" fontId="8" fillId="9" borderId="3" xfId="0" applyNumberFormat="1" applyFont="1" applyFill="1" applyBorder="1" applyAlignment="1" applyProtection="1">
      <alignment vertical="center" wrapText="1"/>
      <protection locked="0"/>
    </xf>
    <xf numFmtId="0" fontId="0" fillId="9" borderId="4" xfId="0" applyFont="1" applyFill="1" applyBorder="1" applyAlignment="1" applyProtection="1">
      <alignment vertical="center" wrapText="1"/>
      <protection locked="0"/>
    </xf>
    <xf numFmtId="0" fontId="0" fillId="9" borderId="5" xfId="0" applyFont="1" applyFill="1" applyBorder="1" applyAlignment="1" applyProtection="1">
      <alignment vertical="center" wrapText="1"/>
      <protection locked="0"/>
    </xf>
    <xf numFmtId="167" fontId="8" fillId="9" borderId="7" xfId="0" applyNumberFormat="1" applyFont="1" applyFill="1" applyBorder="1" applyAlignment="1" applyProtection="1">
      <alignment vertical="center" wrapText="1"/>
      <protection locked="0"/>
    </xf>
    <xf numFmtId="164" fontId="8" fillId="9" borderId="8" xfId="0" applyNumberFormat="1" applyFont="1" applyFill="1" applyBorder="1" applyAlignment="1" applyProtection="1">
      <alignment vertical="center" wrapText="1"/>
      <protection locked="0"/>
    </xf>
    <xf numFmtId="0" fontId="8" fillId="9" borderId="8" xfId="0" applyFont="1" applyFill="1" applyBorder="1" applyAlignment="1" applyProtection="1">
      <alignment vertical="center" wrapText="1"/>
      <protection locked="0"/>
    </xf>
    <xf numFmtId="0" fontId="8" fillId="9" borderId="9" xfId="0" applyFont="1" applyFill="1" applyBorder="1" applyAlignment="1" applyProtection="1">
      <alignment vertical="center" wrapText="1"/>
      <protection locked="0"/>
    </xf>
    <xf numFmtId="0" fontId="13" fillId="3" borderId="0" xfId="0" applyFont="1" applyFill="1" applyBorder="1" applyAlignment="1" applyProtection="1">
      <alignment horizontal="left" vertical="center" wrapText="1"/>
    </xf>
    <xf numFmtId="0" fontId="12" fillId="3" borderId="0" xfId="0" applyFont="1" applyFill="1" applyBorder="1" applyAlignment="1" applyProtection="1">
      <alignment horizontal="left" vertical="center" readingOrder="1"/>
    </xf>
    <xf numFmtId="166" fontId="12" fillId="3" borderId="0" xfId="0" applyNumberFormat="1" applyFont="1" applyFill="1" applyBorder="1" applyAlignment="1" applyProtection="1">
      <alignment horizontal="left" vertical="center" wrapText="1"/>
    </xf>
    <xf numFmtId="1" fontId="12" fillId="3" borderId="0" xfId="0" applyNumberFormat="1" applyFont="1" applyFill="1" applyBorder="1" applyAlignment="1" applyProtection="1">
      <alignment horizontal="center" vertical="center" wrapText="1"/>
    </xf>
    <xf numFmtId="166" fontId="24" fillId="3" borderId="0" xfId="0" applyNumberFormat="1" applyFont="1" applyFill="1" applyBorder="1" applyAlignment="1" applyProtection="1">
      <alignment horizontal="center" vertical="center" wrapText="1"/>
    </xf>
    <xf numFmtId="0" fontId="24" fillId="3" borderId="0" xfId="0" applyFont="1" applyFill="1" applyBorder="1" applyAlignment="1" applyProtection="1">
      <alignment horizontal="center" vertical="center" wrapText="1"/>
    </xf>
    <xf numFmtId="167" fontId="8" fillId="0" borderId="3" xfId="0" applyNumberFormat="1" applyFont="1" applyFill="1" applyBorder="1" applyAlignment="1" applyProtection="1">
      <alignment vertical="center"/>
      <protection locked="0"/>
    </xf>
    <xf numFmtId="164" fontId="8" fillId="0" borderId="4" xfId="0" applyNumberFormat="1" applyFont="1" applyFill="1" applyBorder="1" applyAlignment="1" applyProtection="1">
      <alignment vertical="center" wrapText="1"/>
      <protection locked="0"/>
    </xf>
    <xf numFmtId="0" fontId="0" fillId="0" borderId="4" xfId="0" applyFont="1" applyFill="1" applyBorder="1" applyAlignment="1" applyProtection="1">
      <alignment vertical="center" wrapText="1"/>
      <protection locked="0"/>
    </xf>
    <xf numFmtId="0" fontId="0" fillId="0" borderId="5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4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167" fontId="8" fillId="0" borderId="3" xfId="0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Protection="1">
      <protection locked="0"/>
    </xf>
    <xf numFmtId="0" fontId="8" fillId="0" borderId="4" xfId="0" applyFont="1" applyFill="1" applyBorder="1" applyAlignment="1" applyProtection="1">
      <alignment vertical="center" wrapText="1"/>
      <protection locked="0"/>
    </xf>
    <xf numFmtId="0" fontId="8" fillId="0" borderId="5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 applyProtection="1">
      <alignment wrapText="1"/>
      <protection locked="0"/>
    </xf>
    <xf numFmtId="0" fontId="7" fillId="0" borderId="2" xfId="0" applyFont="1" applyFill="1" applyBorder="1" applyAlignment="1" applyProtection="1">
      <alignment horizontal="left" vertical="center" wrapText="1" readingOrder="1"/>
      <protection locked="0"/>
    </xf>
    <xf numFmtId="0" fontId="6" fillId="0" borderId="6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left" vertical="center" wrapText="1" readingOrder="1"/>
      <protection locked="0"/>
    </xf>
    <xf numFmtId="167" fontId="25" fillId="0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10" borderId="2" xfId="0" applyFont="1" applyFill="1" applyBorder="1" applyAlignment="1" applyProtection="1">
      <alignment horizontal="left" vertical="center" wrapText="1" readingOrder="1"/>
      <protection locked="0"/>
    </xf>
    <xf numFmtId="167" fontId="6" fillId="0" borderId="2" xfId="0" applyNumberFormat="1" applyFont="1" applyBorder="1" applyAlignment="1" applyProtection="1">
      <alignment horizontal="left" vertical="center" wrapText="1" readingOrder="1"/>
    </xf>
    <xf numFmtId="0" fontId="24" fillId="3" borderId="0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 wrapText="1" readingOrder="1"/>
    </xf>
    <xf numFmtId="0" fontId="3" fillId="0" borderId="1" xfId="0" applyFont="1" applyFill="1" applyBorder="1" applyAlignment="1" applyProtection="1">
      <alignment horizontal="center" vertical="center" wrapText="1" readingOrder="1"/>
    </xf>
    <xf numFmtId="0" fontId="3" fillId="0" borderId="0" xfId="0" applyFont="1" applyFill="1" applyBorder="1" applyAlignment="1" applyProtection="1">
      <alignment horizontal="center" vertical="center" wrapText="1" readingOrder="1"/>
    </xf>
    <xf numFmtId="0" fontId="13" fillId="3" borderId="0" xfId="0" applyFont="1" applyFill="1" applyBorder="1" applyAlignment="1" applyProtection="1">
      <alignment horizontal="center" vertical="center" wrapText="1" readingOrder="1"/>
    </xf>
    <xf numFmtId="0" fontId="3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2">
    <dxf>
      <font>
        <color theme="1" tint="0.499984740745262"/>
      </font>
      <fill>
        <patternFill>
          <bgColor rgb="FFCCFFCC"/>
        </patternFill>
      </fill>
    </dxf>
    <dxf>
      <font>
        <color theme="1" tint="0.499984740745262"/>
      </font>
      <fill>
        <patternFill>
          <bgColor rgb="FFCCFFC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66"/>
      <color rgb="FFFF9900"/>
      <color rgb="FF99FF99"/>
      <color rgb="FF00FF00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K61"/>
  <sheetViews>
    <sheetView zoomScaleNormal="100" workbookViewId="0">
      <selection sqref="A1:F1"/>
    </sheetView>
  </sheetViews>
  <sheetFormatPr defaultColWidth="0" defaultRowHeight="13.2" zeroHeight="1" x14ac:dyDescent="0.25"/>
  <cols>
    <col min="1" max="1" width="35.77734375" style="16" customWidth="1"/>
    <col min="2" max="2" width="21.5546875" style="16" customWidth="1"/>
    <col min="3" max="3" width="33.5546875" style="16" customWidth="1"/>
    <col min="4" max="4" width="4.44140625" style="16" customWidth="1"/>
    <col min="5" max="5" width="29" style="16" customWidth="1"/>
    <col min="6" max="6" width="19" style="16" customWidth="1"/>
    <col min="7" max="7" width="42" style="16" customWidth="1"/>
    <col min="8" max="11" width="9.109375" style="16" hidden="1" customWidth="1"/>
    <col min="12" max="16384" width="9.109375" style="16" hidden="1"/>
  </cols>
  <sheetData>
    <row r="1" spans="1:11" ht="26.25" customHeight="1" x14ac:dyDescent="0.25">
      <c r="A1" s="145" t="s">
        <v>105</v>
      </c>
      <c r="B1" s="145"/>
      <c r="C1" s="145"/>
      <c r="D1" s="145"/>
      <c r="E1" s="145"/>
      <c r="F1" s="145"/>
      <c r="G1" s="46"/>
      <c r="H1" s="46"/>
      <c r="I1" s="46"/>
      <c r="J1" s="46"/>
      <c r="K1" s="46"/>
    </row>
    <row r="2" spans="1:11" ht="21" customHeight="1" x14ac:dyDescent="0.25">
      <c r="A2" s="4" t="s">
        <v>2</v>
      </c>
      <c r="B2" s="146" t="s">
        <v>94</v>
      </c>
      <c r="C2" s="146"/>
      <c r="D2" s="146"/>
      <c r="E2" s="146"/>
      <c r="F2" s="146"/>
      <c r="G2" s="46"/>
      <c r="H2" s="46"/>
      <c r="I2" s="46"/>
      <c r="J2" s="46"/>
      <c r="K2" s="46"/>
    </row>
    <row r="3" spans="1:11" ht="21" customHeight="1" x14ac:dyDescent="0.25">
      <c r="A3" s="4" t="s">
        <v>3</v>
      </c>
      <c r="B3" s="146" t="s">
        <v>95</v>
      </c>
      <c r="C3" s="146"/>
      <c r="D3" s="146"/>
      <c r="E3" s="146"/>
      <c r="F3" s="146"/>
      <c r="G3" s="46"/>
      <c r="H3" s="46"/>
      <c r="I3" s="46"/>
      <c r="J3" s="46"/>
      <c r="K3" s="46"/>
    </row>
    <row r="4" spans="1:11" ht="21" customHeight="1" x14ac:dyDescent="0.25">
      <c r="A4" s="4" t="s">
        <v>4</v>
      </c>
      <c r="B4" s="147">
        <v>43964</v>
      </c>
      <c r="C4" s="147"/>
      <c r="D4" s="147"/>
      <c r="E4" s="147"/>
      <c r="F4" s="147"/>
      <c r="G4" s="46"/>
      <c r="H4" s="46"/>
      <c r="I4" s="46"/>
      <c r="J4" s="46"/>
      <c r="K4" s="46"/>
    </row>
    <row r="5" spans="1:11" ht="21" customHeight="1" x14ac:dyDescent="0.25">
      <c r="A5" s="4" t="s">
        <v>5</v>
      </c>
      <c r="B5" s="147">
        <v>44012</v>
      </c>
      <c r="C5" s="147"/>
      <c r="D5" s="147"/>
      <c r="E5" s="147"/>
      <c r="F5" s="147"/>
      <c r="G5" s="46"/>
      <c r="H5" s="46"/>
      <c r="I5" s="46"/>
      <c r="J5" s="46"/>
      <c r="K5" s="46"/>
    </row>
    <row r="6" spans="1:11" ht="21" customHeight="1" x14ac:dyDescent="0.25">
      <c r="A6" s="4" t="s">
        <v>6</v>
      </c>
      <c r="B6" s="144" t="str">
        <f>IF(AND(Travel!B7&lt;&gt;A29,Hospitality!B7&lt;&gt;A29,'All other expenses'!B7&lt;&gt;A29,'Gifts and benefits'!B7&lt;&gt;A29),A30,IF(AND(Travel!B7=A29,Hospitality!B7=A29,'All other expenses'!B7=A29,'Gifts and benefits'!B7=A29),A32,A31))</f>
        <v>Data and totals checked on all sheets</v>
      </c>
      <c r="C6" s="144"/>
      <c r="D6" s="144"/>
      <c r="E6" s="144"/>
      <c r="F6" s="144"/>
      <c r="G6" s="34"/>
      <c r="H6" s="46"/>
      <c r="I6" s="46"/>
      <c r="J6" s="46"/>
      <c r="K6" s="46"/>
    </row>
    <row r="7" spans="1:11" ht="21" customHeight="1" x14ac:dyDescent="0.25">
      <c r="A7" s="4" t="s">
        <v>7</v>
      </c>
      <c r="B7" s="143" t="s">
        <v>33</v>
      </c>
      <c r="C7" s="143"/>
      <c r="D7" s="143"/>
      <c r="E7" s="143"/>
      <c r="F7" s="143"/>
      <c r="G7" s="34"/>
      <c r="H7" s="46"/>
      <c r="I7" s="46"/>
      <c r="J7" s="46"/>
      <c r="K7" s="46"/>
    </row>
    <row r="8" spans="1:11" ht="21" customHeight="1" x14ac:dyDescent="0.25">
      <c r="A8" s="4" t="s">
        <v>9</v>
      </c>
      <c r="B8" s="143" t="s">
        <v>103</v>
      </c>
      <c r="C8" s="143"/>
      <c r="D8" s="143"/>
      <c r="E8" s="143"/>
      <c r="F8" s="143"/>
      <c r="G8" s="34"/>
      <c r="H8" s="46"/>
      <c r="I8" s="46"/>
      <c r="J8" s="46"/>
      <c r="K8" s="46"/>
    </row>
    <row r="9" spans="1:11" s="110" customFormat="1" ht="36" customHeight="1" x14ac:dyDescent="0.25">
      <c r="A9" s="104" t="s">
        <v>10</v>
      </c>
      <c r="B9" s="105" t="s">
        <v>11</v>
      </c>
      <c r="C9" s="105" t="s">
        <v>12</v>
      </c>
      <c r="D9" s="106"/>
      <c r="E9" s="107" t="s">
        <v>1</v>
      </c>
      <c r="F9" s="108" t="s">
        <v>13</v>
      </c>
      <c r="G9" s="109"/>
      <c r="H9" s="109"/>
      <c r="I9" s="109"/>
      <c r="J9" s="109"/>
      <c r="K9" s="109"/>
    </row>
    <row r="10" spans="1:11" ht="27.75" customHeight="1" x14ac:dyDescent="0.3">
      <c r="A10" s="10" t="s">
        <v>14</v>
      </c>
      <c r="B10" s="75">
        <f>B14+B15+B16</f>
        <v>0</v>
      </c>
      <c r="C10" s="82" t="str">
        <f>IF(Travel!B6="",A33,Travel!B6)</f>
        <v>Figures include GST (where applicable)</v>
      </c>
      <c r="D10" s="8"/>
      <c r="E10" s="10" t="s">
        <v>15</v>
      </c>
      <c r="F10" s="56">
        <f>'Gifts and benefits'!C12</f>
        <v>0</v>
      </c>
      <c r="G10" s="47"/>
      <c r="H10" s="47"/>
      <c r="I10" s="47"/>
      <c r="J10" s="47"/>
      <c r="K10" s="47"/>
    </row>
    <row r="11" spans="1:11" ht="27.75" customHeight="1" x14ac:dyDescent="0.3">
      <c r="A11" s="10" t="s">
        <v>0</v>
      </c>
      <c r="B11" s="75">
        <f>Hospitality!B12</f>
        <v>0</v>
      </c>
      <c r="C11" s="82" t="str">
        <f>IF(Hospitality!B6="",A33,Hospitality!B6)</f>
        <v>Figures include GST (where applicable)</v>
      </c>
      <c r="D11" s="8"/>
      <c r="E11" s="10" t="s">
        <v>16</v>
      </c>
      <c r="F11" s="56">
        <f>'Gifts and benefits'!C13</f>
        <v>0</v>
      </c>
      <c r="G11" s="47"/>
      <c r="H11" s="47"/>
      <c r="I11" s="47"/>
      <c r="J11" s="47"/>
      <c r="K11" s="47"/>
    </row>
    <row r="12" spans="1:11" ht="27.75" customHeight="1" x14ac:dyDescent="0.25">
      <c r="A12" s="10" t="s">
        <v>17</v>
      </c>
      <c r="B12" s="75">
        <f>'All other expenses'!B14</f>
        <v>357.06</v>
      </c>
      <c r="C12" s="82" t="str">
        <f>IF('All other expenses'!B6="",A33,'All other expenses'!B6)</f>
        <v>Figures include GST (where applicable)</v>
      </c>
      <c r="D12" s="8"/>
      <c r="E12" s="10" t="s">
        <v>18</v>
      </c>
      <c r="F12" s="56">
        <f>'Gifts and benefits'!C14</f>
        <v>0</v>
      </c>
      <c r="G12" s="46"/>
      <c r="H12" s="46"/>
      <c r="I12" s="46"/>
      <c r="J12" s="46"/>
      <c r="K12" s="46"/>
    </row>
    <row r="13" spans="1:11" ht="12.75" customHeight="1" x14ac:dyDescent="0.25">
      <c r="A13" s="9"/>
      <c r="B13" s="76"/>
      <c r="C13" s="83"/>
      <c r="D13" s="57"/>
      <c r="E13" s="8"/>
      <c r="F13" s="58"/>
      <c r="G13" s="26"/>
      <c r="H13" s="26"/>
      <c r="I13" s="26"/>
      <c r="J13" s="26"/>
      <c r="K13" s="26"/>
    </row>
    <row r="14" spans="1:11" ht="27.75" customHeight="1" x14ac:dyDescent="0.25">
      <c r="A14" s="11" t="s">
        <v>19</v>
      </c>
      <c r="B14" s="77">
        <f>Travel!B14</f>
        <v>0</v>
      </c>
      <c r="C14" s="84" t="str">
        <f>C10</f>
        <v>Figures include GST (where applicable)</v>
      </c>
      <c r="D14" s="8"/>
      <c r="E14" s="8"/>
      <c r="F14" s="58"/>
      <c r="G14" s="46"/>
      <c r="H14" s="46"/>
      <c r="I14" s="46"/>
      <c r="J14" s="46"/>
      <c r="K14" s="46"/>
    </row>
    <row r="15" spans="1:11" ht="27.75" customHeight="1" x14ac:dyDescent="0.25">
      <c r="A15" s="11" t="s">
        <v>20</v>
      </c>
      <c r="B15" s="77">
        <f>Travel!B21</f>
        <v>0</v>
      </c>
      <c r="C15" s="84" t="str">
        <f>C10</f>
        <v>Figures include GST (where applicable)</v>
      </c>
      <c r="D15" s="59"/>
      <c r="E15" s="8"/>
      <c r="F15" s="60"/>
      <c r="G15" s="46"/>
      <c r="H15" s="46"/>
      <c r="I15" s="46"/>
      <c r="J15" s="46"/>
      <c r="K15" s="46"/>
    </row>
    <row r="16" spans="1:11" ht="27.75" customHeight="1" x14ac:dyDescent="0.25">
      <c r="A16" s="11" t="s">
        <v>21</v>
      </c>
      <c r="B16" s="77">
        <f>Travel!B27</f>
        <v>0</v>
      </c>
      <c r="C16" s="84" t="str">
        <f>C10</f>
        <v>Figures include GST (where applicable)</v>
      </c>
      <c r="D16" s="8"/>
      <c r="E16" s="8"/>
      <c r="F16" s="60"/>
      <c r="G16" s="46"/>
      <c r="H16" s="46"/>
      <c r="I16" s="46"/>
      <c r="J16" s="46"/>
      <c r="K16" s="46"/>
    </row>
    <row r="17" spans="1:11" ht="27.75" customHeight="1" x14ac:dyDescent="0.25">
      <c r="A17" s="27"/>
      <c r="B17" s="22"/>
      <c r="C17" s="27"/>
      <c r="D17" s="7"/>
      <c r="E17" s="7"/>
      <c r="F17" s="61"/>
      <c r="G17" s="62"/>
      <c r="H17" s="62"/>
      <c r="I17" s="62"/>
      <c r="J17" s="62"/>
      <c r="K17" s="62"/>
    </row>
    <row r="18" spans="1:11" x14ac:dyDescent="0.25">
      <c r="A18" s="52"/>
      <c r="B18" s="25"/>
      <c r="C18" s="26"/>
      <c r="D18" s="27"/>
      <c r="E18" s="27"/>
      <c r="F18" s="27"/>
      <c r="G18" s="27"/>
      <c r="H18" s="27"/>
      <c r="I18" s="27"/>
      <c r="J18" s="27"/>
      <c r="K18" s="27"/>
    </row>
    <row r="19" spans="1:11" x14ac:dyDescent="0.25">
      <c r="A19" s="23"/>
      <c r="B19" s="53"/>
      <c r="C19" s="53"/>
      <c r="D19" s="26"/>
      <c r="E19" s="26"/>
      <c r="F19" s="26"/>
      <c r="G19" s="27"/>
      <c r="H19" s="27"/>
      <c r="I19" s="27"/>
      <c r="J19" s="27"/>
      <c r="K19" s="27"/>
    </row>
    <row r="20" spans="1:11" ht="12.6" customHeight="1" x14ac:dyDescent="0.25">
      <c r="A20" s="23"/>
      <c r="B20" s="53"/>
      <c r="C20" s="53"/>
      <c r="D20" s="20"/>
      <c r="E20" s="27"/>
      <c r="F20" s="27"/>
      <c r="G20" s="27"/>
      <c r="H20" s="27"/>
      <c r="I20" s="27"/>
      <c r="J20" s="27"/>
      <c r="K20" s="27"/>
    </row>
    <row r="21" spans="1:11" ht="12.6" customHeight="1" x14ac:dyDescent="0.25">
      <c r="A21" s="23"/>
      <c r="B21" s="53"/>
      <c r="C21" s="53"/>
      <c r="D21" s="20"/>
      <c r="E21" s="27"/>
      <c r="F21" s="27"/>
      <c r="G21" s="27"/>
      <c r="H21" s="27"/>
      <c r="I21" s="27"/>
      <c r="J21" s="27"/>
      <c r="K21" s="27"/>
    </row>
    <row r="22" spans="1:11" ht="12.6" customHeight="1" x14ac:dyDescent="0.25">
      <c r="A22" s="23"/>
      <c r="B22" s="53"/>
      <c r="C22" s="53"/>
      <c r="D22" s="20"/>
      <c r="E22" s="27"/>
      <c r="F22" s="27"/>
      <c r="G22" s="27"/>
      <c r="H22" s="27"/>
      <c r="I22" s="27"/>
      <c r="J22" s="27"/>
      <c r="K22" s="27"/>
    </row>
    <row r="23" spans="1:11" x14ac:dyDescent="0.25">
      <c r="A23" s="40"/>
      <c r="B23" s="27"/>
      <c r="C23" s="27"/>
      <c r="D23" s="27"/>
      <c r="E23" s="27"/>
      <c r="F23" s="46"/>
      <c r="G23" s="46"/>
      <c r="H23" s="46"/>
      <c r="I23" s="46"/>
      <c r="J23" s="46"/>
      <c r="K23" s="46"/>
    </row>
    <row r="24" spans="1:11" hidden="1" x14ac:dyDescent="0.25">
      <c r="A24" s="14" t="s">
        <v>22</v>
      </c>
      <c r="B24" s="15"/>
      <c r="C24" s="15"/>
      <c r="D24" s="15"/>
      <c r="E24" s="15"/>
      <c r="F24" s="15"/>
      <c r="G24" s="46"/>
      <c r="H24" s="46"/>
      <c r="I24" s="46"/>
      <c r="J24" s="46"/>
      <c r="K24" s="46"/>
    </row>
    <row r="25" spans="1:11" ht="12.75" hidden="1" customHeight="1" x14ac:dyDescent="0.25">
      <c r="A25" s="13" t="s">
        <v>23</v>
      </c>
      <c r="B25" s="6"/>
      <c r="C25" s="6"/>
      <c r="D25" s="13"/>
      <c r="E25" s="13"/>
      <c r="F25" s="13"/>
      <c r="G25" s="46"/>
      <c r="H25" s="46"/>
      <c r="I25" s="46"/>
      <c r="J25" s="46"/>
      <c r="K25" s="46"/>
    </row>
    <row r="26" spans="1:11" hidden="1" x14ac:dyDescent="0.25">
      <c r="A26" s="12" t="s">
        <v>24</v>
      </c>
      <c r="B26" s="12"/>
      <c r="C26" s="12"/>
      <c r="D26" s="12"/>
      <c r="E26" s="12"/>
      <c r="F26" s="12"/>
      <c r="G26" s="46"/>
      <c r="H26" s="46"/>
      <c r="I26" s="46"/>
      <c r="J26" s="46"/>
      <c r="K26" s="46"/>
    </row>
    <row r="27" spans="1:11" hidden="1" x14ac:dyDescent="0.25">
      <c r="A27" s="12" t="s">
        <v>25</v>
      </c>
      <c r="B27" s="12"/>
      <c r="C27" s="12"/>
      <c r="D27" s="12"/>
      <c r="E27" s="12"/>
      <c r="F27" s="12"/>
      <c r="G27" s="46"/>
      <c r="H27" s="46"/>
      <c r="I27" s="46"/>
      <c r="J27" s="46"/>
      <c r="K27" s="46"/>
    </row>
    <row r="28" spans="1:11" hidden="1" x14ac:dyDescent="0.25">
      <c r="A28" s="13" t="s">
        <v>26</v>
      </c>
      <c r="B28" s="13"/>
      <c r="C28" s="13"/>
      <c r="D28" s="13"/>
      <c r="E28" s="13"/>
      <c r="F28" s="13"/>
      <c r="G28" s="46"/>
      <c r="H28" s="46"/>
      <c r="I28" s="46"/>
      <c r="J28" s="46"/>
      <c r="K28" s="46"/>
    </row>
    <row r="29" spans="1:11" hidden="1" x14ac:dyDescent="0.25">
      <c r="A29" s="13" t="s">
        <v>27</v>
      </c>
      <c r="B29" s="13"/>
      <c r="C29" s="13"/>
      <c r="D29" s="13"/>
      <c r="E29" s="13"/>
      <c r="F29" s="13"/>
      <c r="G29" s="46"/>
      <c r="H29" s="46"/>
      <c r="I29" s="46"/>
      <c r="J29" s="46"/>
      <c r="K29" s="46"/>
    </row>
    <row r="30" spans="1:11" hidden="1" x14ac:dyDescent="0.25">
      <c r="A30" s="12" t="s">
        <v>28</v>
      </c>
      <c r="B30" s="12"/>
      <c r="C30" s="12"/>
      <c r="D30" s="12"/>
      <c r="E30" s="12"/>
      <c r="F30" s="12"/>
      <c r="G30" s="46"/>
      <c r="H30" s="46"/>
      <c r="I30" s="46"/>
      <c r="J30" s="46"/>
      <c r="K30" s="46"/>
    </row>
    <row r="31" spans="1:11" hidden="1" x14ac:dyDescent="0.25">
      <c r="A31" s="12" t="s">
        <v>29</v>
      </c>
      <c r="B31" s="12"/>
      <c r="C31" s="12"/>
      <c r="D31" s="12"/>
      <c r="E31" s="12"/>
      <c r="F31" s="12"/>
      <c r="G31" s="46"/>
      <c r="H31" s="46"/>
      <c r="I31" s="46"/>
      <c r="J31" s="46"/>
      <c r="K31" s="46"/>
    </row>
    <row r="32" spans="1:11" hidden="1" x14ac:dyDescent="0.25">
      <c r="A32" s="12" t="s">
        <v>30</v>
      </c>
      <c r="B32" s="12"/>
      <c r="C32" s="12"/>
      <c r="D32" s="12"/>
      <c r="E32" s="12"/>
      <c r="F32" s="12"/>
      <c r="G32" s="46"/>
      <c r="H32" s="46"/>
      <c r="I32" s="46"/>
      <c r="J32" s="46"/>
      <c r="K32" s="46"/>
    </row>
    <row r="33" spans="1:11" hidden="1" x14ac:dyDescent="0.25">
      <c r="A33" s="13" t="s">
        <v>31</v>
      </c>
      <c r="B33" s="13"/>
      <c r="C33" s="13"/>
      <c r="D33" s="13"/>
      <c r="E33" s="13"/>
      <c r="F33" s="13"/>
      <c r="G33" s="46"/>
      <c r="H33" s="46"/>
      <c r="I33" s="46"/>
      <c r="J33" s="46"/>
      <c r="K33" s="46"/>
    </row>
    <row r="34" spans="1:11" hidden="1" x14ac:dyDescent="0.25">
      <c r="A34" s="13" t="s">
        <v>32</v>
      </c>
      <c r="B34" s="13"/>
      <c r="C34" s="13"/>
      <c r="D34" s="13"/>
      <c r="E34" s="13"/>
      <c r="F34" s="13"/>
      <c r="G34" s="46"/>
      <c r="H34" s="46"/>
      <c r="I34" s="46"/>
      <c r="J34" s="46"/>
      <c r="K34" s="46"/>
    </row>
    <row r="35" spans="1:11" hidden="1" x14ac:dyDescent="0.25">
      <c r="A35" s="80" t="s">
        <v>8</v>
      </c>
      <c r="B35" s="79"/>
      <c r="C35" s="79"/>
      <c r="D35" s="79"/>
      <c r="E35" s="79"/>
      <c r="F35" s="79"/>
      <c r="G35" s="46"/>
      <c r="H35" s="46"/>
      <c r="I35" s="46"/>
      <c r="J35" s="46"/>
      <c r="K35" s="46"/>
    </row>
    <row r="36" spans="1:11" hidden="1" x14ac:dyDescent="0.25">
      <c r="A36" s="80" t="s">
        <v>33</v>
      </c>
      <c r="B36" s="79"/>
      <c r="C36" s="79"/>
      <c r="D36" s="79"/>
      <c r="E36" s="79"/>
      <c r="F36" s="79"/>
      <c r="G36" s="46"/>
      <c r="H36" s="46"/>
      <c r="I36" s="46"/>
      <c r="J36" s="46"/>
      <c r="K36" s="46"/>
    </row>
    <row r="37" spans="1:11" hidden="1" x14ac:dyDescent="0.25">
      <c r="A37" s="80" t="s">
        <v>93</v>
      </c>
      <c r="B37" s="79"/>
      <c r="C37" s="79"/>
      <c r="D37" s="79"/>
      <c r="E37" s="79"/>
      <c r="F37" s="79"/>
      <c r="G37" s="46"/>
      <c r="H37" s="46"/>
      <c r="I37" s="46"/>
      <c r="J37" s="46"/>
      <c r="K37" s="46"/>
    </row>
    <row r="38" spans="1:11" hidden="1" x14ac:dyDescent="0.25">
      <c r="A38" s="63" t="s">
        <v>34</v>
      </c>
      <c r="B38" s="5"/>
      <c r="C38" s="5"/>
      <c r="D38" s="5"/>
      <c r="E38" s="5"/>
      <c r="F38" s="5"/>
      <c r="G38" s="46"/>
      <c r="H38" s="46"/>
      <c r="I38" s="46"/>
      <c r="J38" s="46"/>
      <c r="K38" s="46"/>
    </row>
    <row r="39" spans="1:11" hidden="1" x14ac:dyDescent="0.25">
      <c r="A39" s="64" t="s">
        <v>35</v>
      </c>
      <c r="B39" s="5"/>
      <c r="C39" s="5"/>
      <c r="D39" s="5"/>
      <c r="E39" s="5"/>
      <c r="F39" s="5"/>
      <c r="G39" s="46"/>
      <c r="H39" s="46"/>
      <c r="I39" s="46"/>
      <c r="J39" s="46"/>
      <c r="K39" s="46"/>
    </row>
    <row r="40" spans="1:11" hidden="1" x14ac:dyDescent="0.25">
      <c r="A40" s="64" t="s">
        <v>36</v>
      </c>
      <c r="B40" s="5"/>
      <c r="C40" s="5"/>
      <c r="D40" s="5"/>
      <c r="E40" s="5"/>
      <c r="F40" s="5"/>
      <c r="G40" s="46"/>
      <c r="H40" s="46"/>
      <c r="I40" s="46"/>
      <c r="J40" s="46"/>
      <c r="K40" s="46"/>
    </row>
    <row r="41" spans="1:11" hidden="1" x14ac:dyDescent="0.25">
      <c r="A41" s="64" t="s">
        <v>37</v>
      </c>
      <c r="B41" s="5"/>
      <c r="C41" s="5"/>
      <c r="D41" s="5"/>
      <c r="E41" s="5"/>
      <c r="F41" s="5"/>
      <c r="G41" s="46"/>
      <c r="H41" s="46"/>
      <c r="I41" s="46"/>
      <c r="J41" s="46"/>
      <c r="K41" s="46"/>
    </row>
    <row r="42" spans="1:11" hidden="1" x14ac:dyDescent="0.25">
      <c r="A42" s="64" t="s">
        <v>38</v>
      </c>
      <c r="B42" s="5"/>
      <c r="C42" s="5"/>
      <c r="D42" s="5"/>
      <c r="E42" s="5"/>
      <c r="F42" s="5"/>
      <c r="G42" s="46"/>
      <c r="H42" s="46"/>
      <c r="I42" s="46"/>
      <c r="J42" s="46"/>
      <c r="K42" s="46"/>
    </row>
    <row r="43" spans="1:11" hidden="1" x14ac:dyDescent="0.25">
      <c r="A43" s="64" t="s">
        <v>39</v>
      </c>
      <c r="B43" s="5"/>
      <c r="C43" s="5"/>
      <c r="D43" s="5"/>
      <c r="E43" s="5"/>
      <c r="F43" s="5"/>
      <c r="G43" s="46"/>
      <c r="H43" s="46"/>
      <c r="I43" s="46"/>
      <c r="J43" s="46"/>
      <c r="K43" s="46"/>
    </row>
    <row r="44" spans="1:11" hidden="1" x14ac:dyDescent="0.25">
      <c r="A44" s="81" t="s">
        <v>40</v>
      </c>
      <c r="B44" s="79"/>
      <c r="C44" s="79"/>
      <c r="D44" s="79"/>
      <c r="E44" s="79"/>
      <c r="F44" s="79"/>
      <c r="G44" s="46"/>
      <c r="H44" s="46"/>
      <c r="I44" s="46"/>
      <c r="J44" s="46"/>
      <c r="K44" s="46"/>
    </row>
    <row r="45" spans="1:11" hidden="1" x14ac:dyDescent="0.25">
      <c r="A45" s="79" t="s">
        <v>41</v>
      </c>
      <c r="B45" s="79"/>
      <c r="C45" s="79"/>
      <c r="D45" s="79"/>
      <c r="E45" s="79"/>
      <c r="F45" s="79"/>
      <c r="G45" s="46"/>
      <c r="H45" s="46"/>
      <c r="I45" s="46"/>
      <c r="J45" s="46"/>
      <c r="K45" s="46"/>
    </row>
    <row r="46" spans="1:11" hidden="1" x14ac:dyDescent="0.25">
      <c r="A46" s="65">
        <v>-20000</v>
      </c>
      <c r="B46" s="5"/>
      <c r="C46" s="5"/>
      <c r="D46" s="5"/>
      <c r="E46" s="5"/>
      <c r="F46" s="5"/>
      <c r="G46" s="46"/>
      <c r="H46" s="46"/>
      <c r="I46" s="46"/>
      <c r="J46" s="46"/>
      <c r="K46" s="46"/>
    </row>
    <row r="47" spans="1:11" ht="26.4" hidden="1" x14ac:dyDescent="0.25">
      <c r="A47" s="98" t="s">
        <v>42</v>
      </c>
      <c r="B47" s="79"/>
      <c r="C47" s="79"/>
      <c r="D47" s="79"/>
      <c r="E47" s="79"/>
      <c r="F47" s="79"/>
      <c r="G47" s="46"/>
      <c r="H47" s="46"/>
      <c r="I47" s="46"/>
      <c r="J47" s="46"/>
      <c r="K47" s="46"/>
    </row>
    <row r="48" spans="1:11" ht="26.4" hidden="1" x14ac:dyDescent="0.25">
      <c r="A48" s="98" t="s">
        <v>43</v>
      </c>
      <c r="B48" s="79"/>
      <c r="C48" s="79"/>
      <c r="D48" s="79"/>
      <c r="E48" s="79"/>
      <c r="F48" s="79"/>
      <c r="G48" s="46"/>
      <c r="H48" s="46"/>
      <c r="I48" s="46"/>
      <c r="J48" s="46"/>
      <c r="K48" s="46"/>
    </row>
    <row r="49" spans="1:11" ht="26.4" hidden="1" x14ac:dyDescent="0.25">
      <c r="A49" s="99" t="s">
        <v>44</v>
      </c>
      <c r="B49" s="5"/>
      <c r="C49" s="5"/>
      <c r="D49" s="5"/>
      <c r="E49" s="5"/>
      <c r="F49" s="5"/>
      <c r="G49" s="46"/>
      <c r="H49" s="46"/>
      <c r="I49" s="46"/>
      <c r="J49" s="46"/>
      <c r="K49" s="46"/>
    </row>
    <row r="50" spans="1:11" ht="26.4" hidden="1" x14ac:dyDescent="0.25">
      <c r="A50" s="99" t="s">
        <v>45</v>
      </c>
      <c r="B50" s="5"/>
      <c r="C50" s="5"/>
      <c r="D50" s="5"/>
      <c r="E50" s="5"/>
      <c r="F50" s="5"/>
      <c r="G50" s="46"/>
      <c r="H50" s="46"/>
      <c r="I50" s="46"/>
      <c r="J50" s="46"/>
      <c r="K50" s="46"/>
    </row>
    <row r="51" spans="1:11" ht="39.6" hidden="1" x14ac:dyDescent="0.25">
      <c r="A51" s="99" t="s">
        <v>46</v>
      </c>
      <c r="B51" s="89"/>
      <c r="C51" s="89"/>
      <c r="D51" s="97"/>
      <c r="E51" s="66"/>
      <c r="F51" s="66"/>
      <c r="G51" s="46"/>
      <c r="H51" s="46"/>
      <c r="I51" s="46"/>
      <c r="J51" s="46"/>
      <c r="K51" s="46"/>
    </row>
    <row r="52" spans="1:11" hidden="1" x14ac:dyDescent="0.25">
      <c r="A52" s="94" t="s">
        <v>47</v>
      </c>
      <c r="B52" s="95"/>
      <c r="C52" s="95"/>
      <c r="D52" s="88"/>
      <c r="E52" s="67"/>
      <c r="F52" s="67" t="b">
        <v>1</v>
      </c>
      <c r="G52" s="46"/>
      <c r="H52" s="46"/>
      <c r="I52" s="46"/>
      <c r="J52" s="46"/>
      <c r="K52" s="46"/>
    </row>
    <row r="53" spans="1:11" hidden="1" x14ac:dyDescent="0.25">
      <c r="A53" s="96" t="s">
        <v>48</v>
      </c>
      <c r="B53" s="94"/>
      <c r="C53" s="94"/>
      <c r="D53" s="94"/>
      <c r="E53" s="67"/>
      <c r="F53" s="67" t="b">
        <v>0</v>
      </c>
      <c r="G53" s="46"/>
      <c r="H53" s="46"/>
      <c r="I53" s="46"/>
      <c r="J53" s="46"/>
      <c r="K53" s="46"/>
    </row>
    <row r="54" spans="1:11" hidden="1" x14ac:dyDescent="0.25">
      <c r="A54" s="100"/>
      <c r="B54" s="90">
        <f>COUNT(Travel!B11:B13)</f>
        <v>0</v>
      </c>
      <c r="C54" s="90"/>
      <c r="D54" s="90">
        <f>COUNTIF(Travel!D11:D13,"*")</f>
        <v>0</v>
      </c>
      <c r="E54" s="91"/>
      <c r="F54" s="91" t="b">
        <f>MIN(B54,D54)=MAX(B54,D54)</f>
        <v>1</v>
      </c>
      <c r="G54" s="46"/>
      <c r="H54" s="46"/>
      <c r="I54" s="46"/>
      <c r="J54" s="46"/>
      <c r="K54" s="46"/>
    </row>
    <row r="55" spans="1:11" hidden="1" x14ac:dyDescent="0.25">
      <c r="A55" s="100" t="s">
        <v>49</v>
      </c>
      <c r="B55" s="90">
        <f>COUNT(Travel!B18:B20)</f>
        <v>0</v>
      </c>
      <c r="C55" s="90"/>
      <c r="D55" s="90">
        <f>COUNTIF(Travel!D18:D20,"*")</f>
        <v>0</v>
      </c>
      <c r="E55" s="91"/>
      <c r="F55" s="91" t="b">
        <f>MIN(B55,D55)=MAX(B55,D55)</f>
        <v>1</v>
      </c>
    </row>
    <row r="56" spans="1:11" hidden="1" x14ac:dyDescent="0.25">
      <c r="A56" s="101"/>
      <c r="B56" s="90">
        <f>COUNT(Travel!B25:B26)</f>
        <v>0</v>
      </c>
      <c r="C56" s="90"/>
      <c r="D56" s="90">
        <f>COUNTIF(Travel!D25:D26,"*")</f>
        <v>0</v>
      </c>
      <c r="E56" s="91"/>
      <c r="F56" s="91" t="b">
        <f>MIN(B56,D56)=MAX(B56,D56)</f>
        <v>1</v>
      </c>
    </row>
    <row r="57" spans="1:11" hidden="1" x14ac:dyDescent="0.25">
      <c r="A57" s="102" t="s">
        <v>50</v>
      </c>
      <c r="B57" s="92">
        <f>COUNT(Hospitality!B10:B11)</f>
        <v>0</v>
      </c>
      <c r="C57" s="92"/>
      <c r="D57" s="92">
        <f>COUNTIF(Hospitality!D10:D11,"*")</f>
        <v>0</v>
      </c>
      <c r="E57" s="93"/>
      <c r="F57" s="93" t="b">
        <f>MIN(B57,D57)=MAX(B57,D57)</f>
        <v>1</v>
      </c>
    </row>
    <row r="58" spans="1:11" hidden="1" x14ac:dyDescent="0.25">
      <c r="A58" s="103" t="s">
        <v>51</v>
      </c>
      <c r="B58" s="91">
        <f>COUNT('All other expenses'!B10:B13)</f>
        <v>2</v>
      </c>
      <c r="C58" s="91"/>
      <c r="D58" s="91">
        <f>COUNTIF('All other expenses'!D10:D13,"*")</f>
        <v>2</v>
      </c>
      <c r="E58" s="91"/>
      <c r="F58" s="91" t="b">
        <f>MIN(B58,D58)=MAX(B58,D58)</f>
        <v>1</v>
      </c>
    </row>
    <row r="59" spans="1:11" hidden="1" x14ac:dyDescent="0.25">
      <c r="A59" s="102" t="s">
        <v>52</v>
      </c>
      <c r="B59" s="92">
        <f>COUNTIF('Gifts and benefits'!B10:B11,"*")</f>
        <v>1</v>
      </c>
      <c r="C59" s="92">
        <f>COUNTIF('Gifts and benefits'!C10:C11,"*")</f>
        <v>0</v>
      </c>
      <c r="D59" s="92"/>
      <c r="E59" s="92">
        <f>COUNTA('Gifts and benefits'!E10:E11)</f>
        <v>0</v>
      </c>
      <c r="F59" s="93" t="b">
        <f>MIN(B59,C59,E59)=MAX(B59,C59,E59)</f>
        <v>0</v>
      </c>
    </row>
    <row r="60" spans="1:11" x14ac:dyDescent="0.25"/>
    <row r="61" spans="1:11" x14ac:dyDescent="0.25"/>
  </sheetData>
  <sheetProtection formatCells="0" insertRows="0" deleteRows="0"/>
  <mergeCells count="8">
    <mergeCell ref="B8:F8"/>
    <mergeCell ref="B7:F7"/>
    <mergeCell ref="B6:F6"/>
    <mergeCell ref="A1:F1"/>
    <mergeCell ref="B2:F2"/>
    <mergeCell ref="B3:F3"/>
    <mergeCell ref="B4:F4"/>
    <mergeCell ref="B5:F5"/>
  </mergeCells>
  <conditionalFormatting sqref="B7:F7">
    <cfRule type="cellIs" dxfId="1" priority="2" operator="equal">
      <formula>$A$35</formula>
    </cfRule>
  </conditionalFormatting>
  <conditionalFormatting sqref="B8:F8">
    <cfRule type="cellIs" dxfId="0" priority="1" operator="equal">
      <formula>$A$37</formula>
    </cfRule>
  </conditionalFormatting>
  <dataValidations count="6">
    <dataValidation type="list" allowBlank="1" showInputMessage="1" showErrorMessage="1" error="Use the drop down list (at the right of the cell)" prompt="This disclosure must be approved by the Chief Executive - use the drop down list (at right of cell) to indicate whether this has been completed" sqref="B7:F7" xr:uid="{00000000-0002-0000-0100-000000000000}">
      <formula1>$A$35:$A$36</formula1>
    </dataValidation>
    <dataValidation allowBlank="1" showInputMessage="1" showErrorMessage="1" prompt="This disclosure must be approved by another appropriate party (e.g. Audit and Risk Committee member, Board Chair or Chief Financial Officer)_x000a__x000a_Use this cell to indicate who has approved the disclosure" sqref="B8:F8" xr:uid="{00000000-0002-0000-0100-000001000000}"/>
    <dataValidation allowBlank="1" showInputMessage="1" showErrorMessage="1" prompt="Headings on following tabs will pre populate with what you enter here" sqref="B2:F2" xr:uid="{00000000-0002-0000-0100-000002000000}"/>
    <dataValidation allowBlank="1" showInputMessage="1" showErrorMessage="1" prompt="Headings on following tabs will pre populate with what you enter here_x000a__x000a_Create a new workbook for a new Chief Executive" sqref="B3:F3" xr:uid="{00000000-0002-0000-0100-000003000000}"/>
    <dataValidation allowBlank="1" showInputMessage="1" showErrorMessage="1" prompt="Headings on following tabs will pre populate with what you enter here_x000a__x000a_Update if a shorter or different period is covered" sqref="B4:F5" xr:uid="{00000000-0002-0000-0100-000004000000}"/>
    <dataValidation allowBlank="1" showInputMessage="1" showErrorMessage="1" prompt="Totals should accurately sum the content of tables but this may be affected by input method - e.g. hidden or inappropriate data._x000a__x000a_Agencies must confirm the accuracy of their data and totals._x000a__x000a_This cell updates automatically as each worksheet is checked." sqref="B6:F6" xr:uid="{00000000-0002-0000-0100-000005000000}"/>
  </dataValidations>
  <printOptions gridLines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 alignWithMargins="0">
    <oddFooter>&amp;LCE Expense Disclosure Workbook 2018&amp;RWorksheet - Summary and sign-off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M83"/>
  <sheetViews>
    <sheetView zoomScaleNormal="100" workbookViewId="0">
      <selection activeCell="B25" sqref="B25"/>
    </sheetView>
  </sheetViews>
  <sheetFormatPr defaultColWidth="0" defaultRowHeight="13.2" zeroHeight="1" x14ac:dyDescent="0.25"/>
  <cols>
    <col min="1" max="1" width="35.77734375" style="16" customWidth="1"/>
    <col min="2" max="2" width="14.21875" style="16" customWidth="1"/>
    <col min="3" max="3" width="71.44140625" style="16" customWidth="1"/>
    <col min="4" max="4" width="50" style="16" customWidth="1"/>
    <col min="5" max="5" width="21.44140625" style="16" customWidth="1"/>
    <col min="6" max="6" width="37.5546875" style="16" customWidth="1"/>
    <col min="7" max="9" width="9.109375" style="16" hidden="1" customWidth="1"/>
    <col min="10" max="13" width="0" style="16" hidden="1" customWidth="1"/>
    <col min="14" max="16384" width="9.109375" style="16" hidden="1"/>
  </cols>
  <sheetData>
    <row r="1" spans="1:6" ht="26.25" customHeight="1" x14ac:dyDescent="0.25">
      <c r="A1" s="145" t="s">
        <v>53</v>
      </c>
      <c r="B1" s="145"/>
      <c r="C1" s="145"/>
      <c r="D1" s="145"/>
      <c r="E1" s="145"/>
      <c r="F1" s="46"/>
    </row>
    <row r="2" spans="1:6" ht="21" customHeight="1" x14ac:dyDescent="0.25">
      <c r="A2" s="4" t="s">
        <v>2</v>
      </c>
      <c r="B2" s="149" t="str">
        <f>'Summary and sign-off'!B2:F2</f>
        <v>Real Estate Authority</v>
      </c>
      <c r="C2" s="149"/>
      <c r="D2" s="149"/>
      <c r="E2" s="149"/>
      <c r="F2" s="46"/>
    </row>
    <row r="3" spans="1:6" ht="21" customHeight="1" x14ac:dyDescent="0.25">
      <c r="A3" s="4" t="s">
        <v>54</v>
      </c>
      <c r="B3" s="149" t="str">
        <f>'Summary and sign-off'!B3:F3</f>
        <v>Phirak Appleton</v>
      </c>
      <c r="C3" s="149"/>
      <c r="D3" s="149"/>
      <c r="E3" s="149"/>
      <c r="F3" s="46"/>
    </row>
    <row r="4" spans="1:6" ht="21" customHeight="1" x14ac:dyDescent="0.25">
      <c r="A4" s="4" t="s">
        <v>55</v>
      </c>
      <c r="B4" s="149">
        <f>'Summary and sign-off'!B4:F4</f>
        <v>43964</v>
      </c>
      <c r="C4" s="149"/>
      <c r="D4" s="149"/>
      <c r="E4" s="149"/>
      <c r="F4" s="46"/>
    </row>
    <row r="5" spans="1:6" ht="21" customHeight="1" x14ac:dyDescent="0.25">
      <c r="A5" s="4" t="s">
        <v>56</v>
      </c>
      <c r="B5" s="149">
        <f>'Summary and sign-off'!B5:F5</f>
        <v>44012</v>
      </c>
      <c r="C5" s="149"/>
      <c r="D5" s="149"/>
      <c r="E5" s="149"/>
      <c r="F5" s="46"/>
    </row>
    <row r="6" spans="1:6" ht="21" customHeight="1" x14ac:dyDescent="0.25">
      <c r="A6" s="4" t="s">
        <v>57</v>
      </c>
      <c r="B6" s="148" t="s">
        <v>24</v>
      </c>
      <c r="C6" s="148"/>
      <c r="D6" s="148"/>
      <c r="E6" s="148"/>
      <c r="F6" s="46"/>
    </row>
    <row r="7" spans="1:6" ht="21" customHeight="1" x14ac:dyDescent="0.25">
      <c r="A7" s="4" t="s">
        <v>6</v>
      </c>
      <c r="B7" s="148" t="s">
        <v>27</v>
      </c>
      <c r="C7" s="148"/>
      <c r="D7" s="148"/>
      <c r="E7" s="148"/>
      <c r="F7" s="46"/>
    </row>
    <row r="8" spans="1:6" ht="36" customHeight="1" x14ac:dyDescent="0.25">
      <c r="A8" s="152" t="s">
        <v>58</v>
      </c>
      <c r="B8" s="153"/>
      <c r="C8" s="153"/>
      <c r="D8" s="153"/>
      <c r="E8" s="153"/>
      <c r="F8" s="22"/>
    </row>
    <row r="9" spans="1:6" ht="24.75" customHeight="1" x14ac:dyDescent="0.3">
      <c r="A9" s="151" t="s">
        <v>59</v>
      </c>
      <c r="B9" s="154"/>
      <c r="C9" s="151"/>
      <c r="D9" s="151"/>
      <c r="E9" s="151"/>
      <c r="F9" s="47"/>
    </row>
    <row r="10" spans="1:6" ht="26.4" x14ac:dyDescent="0.25">
      <c r="A10" s="35" t="s">
        <v>60</v>
      </c>
      <c r="B10" s="35" t="s">
        <v>61</v>
      </c>
      <c r="C10" s="35" t="s">
        <v>62</v>
      </c>
      <c r="D10" s="35" t="s">
        <v>63</v>
      </c>
      <c r="E10" s="35" t="s">
        <v>64</v>
      </c>
      <c r="F10" s="48"/>
    </row>
    <row r="11" spans="1:6" s="133" customFormat="1" x14ac:dyDescent="0.25">
      <c r="A11" s="128" t="s">
        <v>104</v>
      </c>
      <c r="B11" s="129"/>
      <c r="C11" s="140" t="s">
        <v>101</v>
      </c>
      <c r="D11" s="140"/>
      <c r="E11" s="141"/>
      <c r="F11" s="142"/>
    </row>
    <row r="12" spans="1:6" s="133" customFormat="1" x14ac:dyDescent="0.25">
      <c r="A12" s="128"/>
      <c r="B12" s="129"/>
      <c r="C12" s="140"/>
      <c r="D12" s="140"/>
      <c r="E12" s="141"/>
      <c r="F12" s="142"/>
    </row>
    <row r="13" spans="1:6" s="68" customFormat="1" hidden="1" x14ac:dyDescent="0.25">
      <c r="A13" s="118"/>
      <c r="B13" s="119"/>
      <c r="C13" s="120"/>
      <c r="D13" s="120"/>
      <c r="E13" s="121"/>
      <c r="F13" s="1"/>
    </row>
    <row r="14" spans="1:6" ht="19.5" customHeight="1" x14ac:dyDescent="0.25">
      <c r="A14" s="86" t="s">
        <v>65</v>
      </c>
      <c r="B14" s="87">
        <f>SUM(B11:B13)</f>
        <v>0</v>
      </c>
      <c r="C14" s="127"/>
      <c r="D14" s="150"/>
      <c r="E14" s="150"/>
      <c r="F14" s="46"/>
    </row>
    <row r="15" spans="1:6" ht="10.5" customHeight="1" x14ac:dyDescent="0.25">
      <c r="A15" s="27"/>
      <c r="B15" s="22"/>
      <c r="C15" s="27"/>
      <c r="D15" s="27"/>
      <c r="E15" s="27"/>
      <c r="F15" s="27"/>
    </row>
    <row r="16" spans="1:6" ht="24.75" customHeight="1" x14ac:dyDescent="0.3">
      <c r="A16" s="151" t="s">
        <v>66</v>
      </c>
      <c r="B16" s="151"/>
      <c r="C16" s="151"/>
      <c r="D16" s="151"/>
      <c r="E16" s="151"/>
      <c r="F16" s="47"/>
    </row>
    <row r="17" spans="1:6" ht="27" customHeight="1" x14ac:dyDescent="0.25">
      <c r="A17" s="35" t="s">
        <v>60</v>
      </c>
      <c r="B17" s="35" t="s">
        <v>11</v>
      </c>
      <c r="C17" s="35" t="s">
        <v>67</v>
      </c>
      <c r="D17" s="35" t="s">
        <v>63</v>
      </c>
      <c r="E17" s="35" t="s">
        <v>64</v>
      </c>
      <c r="F17" s="48"/>
    </row>
    <row r="18" spans="1:6" s="68" customFormat="1" hidden="1" x14ac:dyDescent="0.25">
      <c r="A18" s="111"/>
      <c r="B18" s="112"/>
      <c r="C18" s="113"/>
      <c r="D18" s="113"/>
      <c r="E18" s="114"/>
      <c r="F18" s="1"/>
    </row>
    <row r="19" spans="1:6" s="133" customFormat="1" x14ac:dyDescent="0.25">
      <c r="A19" s="128" t="s">
        <v>104</v>
      </c>
      <c r="B19" s="129"/>
      <c r="C19" s="140" t="s">
        <v>101</v>
      </c>
      <c r="D19" s="140"/>
      <c r="E19" s="141"/>
      <c r="F19" s="142"/>
    </row>
    <row r="20" spans="1:6" s="133" customFormat="1" x14ac:dyDescent="0.25">
      <c r="A20" s="128"/>
      <c r="B20" s="129"/>
      <c r="C20" s="140"/>
      <c r="D20" s="140"/>
      <c r="E20" s="141"/>
      <c r="F20" s="142"/>
    </row>
    <row r="21" spans="1:6" ht="19.5" customHeight="1" x14ac:dyDescent="0.25">
      <c r="A21" s="86" t="s">
        <v>68</v>
      </c>
      <c r="B21" s="87">
        <f>SUM(B18:B20)</f>
        <v>0</v>
      </c>
      <c r="C21" s="127"/>
      <c r="D21" s="150"/>
      <c r="E21" s="150"/>
      <c r="F21" s="46"/>
    </row>
    <row r="22" spans="1:6" ht="10.5" customHeight="1" x14ac:dyDescent="0.25">
      <c r="A22" s="27"/>
      <c r="B22" s="22"/>
      <c r="C22" s="27"/>
      <c r="D22" s="27"/>
      <c r="E22" s="27"/>
      <c r="F22" s="27"/>
    </row>
    <row r="23" spans="1:6" ht="24.75" customHeight="1" x14ac:dyDescent="0.25">
      <c r="A23" s="151" t="s">
        <v>69</v>
      </c>
      <c r="B23" s="151"/>
      <c r="C23" s="151"/>
      <c r="D23" s="151"/>
      <c r="E23" s="151"/>
      <c r="F23" s="46"/>
    </row>
    <row r="24" spans="1:6" ht="26.4" x14ac:dyDescent="0.25">
      <c r="A24" s="35" t="s">
        <v>60</v>
      </c>
      <c r="B24" s="35" t="s">
        <v>11</v>
      </c>
      <c r="C24" s="35" t="s">
        <v>70</v>
      </c>
      <c r="D24" s="35" t="s">
        <v>71</v>
      </c>
      <c r="E24" s="35" t="s">
        <v>64</v>
      </c>
      <c r="F24" s="49"/>
    </row>
    <row r="25" spans="1:6" s="133" customFormat="1" x14ac:dyDescent="0.25">
      <c r="A25" s="128" t="s">
        <v>104</v>
      </c>
      <c r="B25" s="129"/>
      <c r="C25" s="140" t="s">
        <v>101</v>
      </c>
      <c r="D25" s="140"/>
      <c r="E25" s="141"/>
      <c r="F25" s="142"/>
    </row>
    <row r="26" spans="1:6" s="133" customFormat="1" x14ac:dyDescent="0.25">
      <c r="A26" s="128"/>
      <c r="B26" s="129"/>
      <c r="C26" s="140"/>
      <c r="D26" s="140"/>
      <c r="E26" s="141"/>
      <c r="F26" s="142"/>
    </row>
    <row r="27" spans="1:6" ht="19.5" customHeight="1" x14ac:dyDescent="0.25">
      <c r="A27" s="86" t="s">
        <v>72</v>
      </c>
      <c r="B27" s="87">
        <f>SUM(B25:B26)</f>
        <v>0</v>
      </c>
      <c r="C27" s="127"/>
      <c r="D27" s="150"/>
      <c r="E27" s="150"/>
      <c r="F27" s="46"/>
    </row>
    <row r="28" spans="1:6" ht="10.5" customHeight="1" x14ac:dyDescent="0.25">
      <c r="A28" s="27"/>
      <c r="B28" s="73"/>
      <c r="C28" s="22"/>
      <c r="D28" s="27"/>
      <c r="E28" s="27"/>
      <c r="F28" s="27"/>
    </row>
    <row r="29" spans="1:6" ht="34.5" customHeight="1" x14ac:dyDescent="0.25">
      <c r="A29" s="50" t="s">
        <v>73</v>
      </c>
      <c r="B29" s="74">
        <f>B14+B21+B27</f>
        <v>0</v>
      </c>
      <c r="C29" s="51"/>
      <c r="D29" s="51"/>
      <c r="E29" s="51"/>
      <c r="F29" s="26"/>
    </row>
    <row r="30" spans="1:6" x14ac:dyDescent="0.25">
      <c r="A30" s="27"/>
      <c r="B30" s="22"/>
      <c r="C30" s="27"/>
      <c r="D30" s="27"/>
      <c r="E30" s="27"/>
      <c r="F30" s="27"/>
    </row>
    <row r="31" spans="1:6" x14ac:dyDescent="0.25">
      <c r="A31" s="52"/>
      <c r="B31" s="25"/>
      <c r="C31" s="26"/>
      <c r="D31" s="26"/>
      <c r="E31" s="26"/>
      <c r="F31" s="27"/>
    </row>
    <row r="32" spans="1:6" ht="12.6" customHeight="1" x14ac:dyDescent="0.25">
      <c r="A32" s="23"/>
      <c r="B32" s="53"/>
      <c r="C32" s="53"/>
      <c r="D32" s="32"/>
      <c r="E32" s="32"/>
      <c r="F32" s="27"/>
    </row>
    <row r="33" spans="1:6" ht="12.9" customHeight="1" x14ac:dyDescent="0.25">
      <c r="A33" s="31"/>
      <c r="B33" s="27"/>
      <c r="C33" s="32"/>
      <c r="D33" s="27"/>
      <c r="E33" s="32"/>
      <c r="F33" s="27"/>
    </row>
    <row r="34" spans="1:6" x14ac:dyDescent="0.25">
      <c r="A34" s="31"/>
      <c r="B34" s="32"/>
      <c r="C34" s="32"/>
      <c r="D34" s="32"/>
      <c r="E34" s="54"/>
      <c r="F34" s="46"/>
    </row>
    <row r="35" spans="1:6" x14ac:dyDescent="0.25">
      <c r="A35" s="23"/>
      <c r="B35" s="25"/>
      <c r="C35" s="26"/>
      <c r="D35" s="26"/>
      <c r="E35" s="26"/>
      <c r="F35" s="27"/>
    </row>
    <row r="36" spans="1:6" ht="12.9" customHeight="1" x14ac:dyDescent="0.25">
      <c r="A36" s="31"/>
      <c r="B36" s="27"/>
      <c r="C36" s="32"/>
      <c r="D36" s="27"/>
      <c r="E36" s="32"/>
      <c r="F36" s="27"/>
    </row>
    <row r="37" spans="1:6" x14ac:dyDescent="0.25">
      <c r="A37" s="31"/>
      <c r="B37" s="32"/>
      <c r="C37" s="32"/>
      <c r="D37" s="32"/>
      <c r="E37" s="54"/>
      <c r="F37" s="46"/>
    </row>
    <row r="38" spans="1:6" x14ac:dyDescent="0.25">
      <c r="A38" s="36"/>
      <c r="B38" s="36"/>
      <c r="C38" s="36"/>
      <c r="D38" s="36"/>
      <c r="E38" s="54"/>
      <c r="F38" s="46"/>
    </row>
    <row r="39" spans="1:6" x14ac:dyDescent="0.25">
      <c r="A39" s="40"/>
      <c r="B39" s="27"/>
      <c r="C39" s="27"/>
      <c r="D39" s="27"/>
      <c r="E39" s="46"/>
      <c r="F39" s="46"/>
    </row>
    <row r="40" spans="1:6" hidden="1" x14ac:dyDescent="0.25">
      <c r="A40" s="40"/>
      <c r="B40" s="27"/>
      <c r="C40" s="27"/>
      <c r="D40" s="27"/>
      <c r="E40" s="46"/>
      <c r="F40" s="46"/>
    </row>
    <row r="41" spans="1:6" hidden="1" x14ac:dyDescent="0.25"/>
    <row r="42" spans="1:6" hidden="1" x14ac:dyDescent="0.25"/>
    <row r="43" spans="1:6" hidden="1" x14ac:dyDescent="0.25"/>
    <row r="44" spans="1:6" hidden="1" x14ac:dyDescent="0.25"/>
    <row r="45" spans="1:6" ht="12.75" hidden="1" customHeight="1" x14ac:dyDescent="0.25"/>
    <row r="46" spans="1:6" hidden="1" x14ac:dyDescent="0.25"/>
    <row r="47" spans="1:6" hidden="1" x14ac:dyDescent="0.25"/>
    <row r="48" spans="1:6" hidden="1" x14ac:dyDescent="0.25">
      <c r="A48" s="55"/>
      <c r="B48" s="46"/>
      <c r="C48" s="46"/>
      <c r="D48" s="46"/>
      <c r="E48" s="46"/>
      <c r="F48" s="46"/>
    </row>
    <row r="49" spans="1:6" hidden="1" x14ac:dyDescent="0.25">
      <c r="A49" s="55"/>
      <c r="B49" s="46"/>
      <c r="C49" s="46"/>
      <c r="D49" s="46"/>
      <c r="E49" s="46"/>
      <c r="F49" s="46"/>
    </row>
    <row r="50" spans="1:6" hidden="1" x14ac:dyDescent="0.25">
      <c r="A50" s="55"/>
      <c r="B50" s="46"/>
      <c r="C50" s="46"/>
      <c r="D50" s="46"/>
      <c r="E50" s="46"/>
      <c r="F50" s="46"/>
    </row>
    <row r="51" spans="1:6" hidden="1" x14ac:dyDescent="0.25">
      <c r="A51" s="55"/>
      <c r="B51" s="46"/>
      <c r="C51" s="46"/>
      <c r="D51" s="46"/>
      <c r="E51" s="46"/>
      <c r="F51" s="46"/>
    </row>
    <row r="52" spans="1:6" hidden="1" x14ac:dyDescent="0.25">
      <c r="A52" s="55"/>
      <c r="B52" s="46"/>
      <c r="C52" s="46"/>
      <c r="D52" s="46"/>
      <c r="E52" s="46"/>
      <c r="F52" s="46"/>
    </row>
    <row r="53" spans="1:6" hidden="1" x14ac:dyDescent="0.25"/>
    <row r="54" spans="1:6" hidden="1" x14ac:dyDescent="0.25"/>
    <row r="55" spans="1:6" hidden="1" x14ac:dyDescent="0.25"/>
    <row r="56" spans="1:6" hidden="1" x14ac:dyDescent="0.25"/>
    <row r="57" spans="1:6" hidden="1" x14ac:dyDescent="0.25"/>
    <row r="58" spans="1:6" hidden="1" x14ac:dyDescent="0.25"/>
    <row r="59" spans="1:6" hidden="1" x14ac:dyDescent="0.25"/>
    <row r="60" spans="1:6" hidden="1" x14ac:dyDescent="0.25"/>
    <row r="61" spans="1:6" x14ac:dyDescent="0.25"/>
    <row r="62" spans="1:6" x14ac:dyDescent="0.25"/>
    <row r="63" spans="1:6" x14ac:dyDescent="0.25"/>
    <row r="64" spans="1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</sheetData>
  <sheetProtection formatCells="0" formatRows="0" insertColumns="0" insertRows="0" deleteRows="0"/>
  <mergeCells count="14">
    <mergeCell ref="B7:E7"/>
    <mergeCell ref="B5:E5"/>
    <mergeCell ref="D27:E27"/>
    <mergeCell ref="A1:E1"/>
    <mergeCell ref="A16:E16"/>
    <mergeCell ref="A23:E23"/>
    <mergeCell ref="B2:E2"/>
    <mergeCell ref="B3:E3"/>
    <mergeCell ref="B4:E4"/>
    <mergeCell ref="A8:E8"/>
    <mergeCell ref="B6:E6"/>
    <mergeCell ref="D14:E14"/>
    <mergeCell ref="D21:E21"/>
    <mergeCell ref="A9:E9"/>
  </mergeCells>
  <dataValidations count="3"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2018 - 30 June 2019) will raise an alert. Check entry and select 'Yes' to accept/continue." sqref="A18 A13" xr:uid="{00000000-0002-0000-0200-000000000000}">
      <formula1>$B$4</formula1>
      <formula2>$B$5</formula2>
    </dataValidation>
    <dataValidation allowBlank="1" showInputMessage="1" showErrorMessage="1" prompt="Insert additional rows as needed:_x000a_- 'right click' on a row number (left of screen)_x000a_- select 'Insert' (this will insert a row above it)" sqref="A24 A17 A10" xr:uid="{00000000-0002-0000-0200-000001000000}"/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- 30 June) will raise an alert. Check entry and select 'Yes' to accept/continue." sqref="A12 A11 A19 A20 A25 A26" xr:uid="{67A21C94-90C0-4AFE-B6AC-F64AD77E4F2B}">
      <formula1>$B$4</formula1>
      <formula2>$B$5</formula2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 alignWithMargins="0">
    <oddFooter>&amp;LCE Expense Disclosure Workbook 2018&amp;RWorksheet - Travel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200-000002000000}">
          <x14:formula1>
            <xm:f>'Summary and sign-off'!$A$26:$A$27</xm:f>
          </x14:formula1>
          <xm:sqref>B6:E6</xm:sqref>
        </x14:dataValidation>
        <x14:dataValidation type="list" allowBlank="1" showInputMessage="1" showErrorMessage="1" error="Use the drop down list (at the right of the cell)" prompt="Totals should accurately sum the content of tables but this may be affected by input method - e.g. hidden or inappropriate data._x000a__x000a_It is each agency's responsibility to confirm the accuracy of data and totals._x000a__x000a_[use drop down list to confirm this check]" xr:uid="{00000000-0002-0000-0200-000003000000}">
          <x14:formula1>
            <xm:f>'Summary and sign-off'!$A$28:$A$29</xm:f>
          </x14:formula1>
          <xm:sqref>B7:E7</xm:sqref>
        </x14:dataValidation>
        <x14:dataValidation type="decimal" operator="greaterThan" allowBlank="1" showInputMessage="1" showErrorMessage="1" error="This cell must contain a dollar figure" xr:uid="{00000000-0002-0000-0200-000004000000}">
          <x14:formula1>
            <xm:f>'Summary and sign-off'!$A$46</xm:f>
          </x14:formula1>
          <xm:sqref>B18:B20 B25:B26 B11:B13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J53"/>
  <sheetViews>
    <sheetView zoomScaleNormal="100" workbookViewId="0">
      <selection activeCell="B10" sqref="B10"/>
    </sheetView>
  </sheetViews>
  <sheetFormatPr defaultColWidth="0" defaultRowHeight="13.2" zeroHeight="1" x14ac:dyDescent="0.25"/>
  <cols>
    <col min="1" max="1" width="35.77734375" style="16" customWidth="1"/>
    <col min="2" max="2" width="14.21875" style="16" customWidth="1"/>
    <col min="3" max="3" width="71.44140625" style="16" customWidth="1"/>
    <col min="4" max="4" width="50" style="16" customWidth="1"/>
    <col min="5" max="5" width="21.44140625" style="16" customWidth="1"/>
    <col min="6" max="6" width="39.21875" style="16" customWidth="1"/>
    <col min="7" max="10" width="9.109375" style="16" hidden="1" customWidth="1"/>
    <col min="11" max="13" width="0" style="16" hidden="1" customWidth="1"/>
    <col min="14" max="16384" width="0" style="16" hidden="1"/>
  </cols>
  <sheetData>
    <row r="1" spans="1:6" ht="26.25" customHeight="1" x14ac:dyDescent="0.25">
      <c r="A1" s="145" t="s">
        <v>53</v>
      </c>
      <c r="B1" s="145"/>
      <c r="C1" s="145"/>
      <c r="D1" s="145"/>
      <c r="E1" s="145"/>
      <c r="F1" s="38"/>
    </row>
    <row r="2" spans="1:6" ht="21" customHeight="1" x14ac:dyDescent="0.25">
      <c r="A2" s="4" t="s">
        <v>2</v>
      </c>
      <c r="B2" s="149" t="str">
        <f>'Summary and sign-off'!B2:F2</f>
        <v>Real Estate Authority</v>
      </c>
      <c r="C2" s="149"/>
      <c r="D2" s="149"/>
      <c r="E2" s="149"/>
      <c r="F2" s="38"/>
    </row>
    <row r="3" spans="1:6" ht="21" customHeight="1" x14ac:dyDescent="0.25">
      <c r="A3" s="4" t="s">
        <v>54</v>
      </c>
      <c r="B3" s="149" t="str">
        <f>'Summary and sign-off'!B3:F3</f>
        <v>Phirak Appleton</v>
      </c>
      <c r="C3" s="149"/>
      <c r="D3" s="149"/>
      <c r="E3" s="149"/>
      <c r="F3" s="38"/>
    </row>
    <row r="4" spans="1:6" ht="21" customHeight="1" x14ac:dyDescent="0.25">
      <c r="A4" s="4" t="s">
        <v>55</v>
      </c>
      <c r="B4" s="149">
        <f>'Summary and sign-off'!B4:F4</f>
        <v>43964</v>
      </c>
      <c r="C4" s="149"/>
      <c r="D4" s="149"/>
      <c r="E4" s="149"/>
      <c r="F4" s="38"/>
    </row>
    <row r="5" spans="1:6" ht="21" customHeight="1" x14ac:dyDescent="0.25">
      <c r="A5" s="4" t="s">
        <v>56</v>
      </c>
      <c r="B5" s="149">
        <f>'Summary and sign-off'!B5:F5</f>
        <v>44012</v>
      </c>
      <c r="C5" s="149"/>
      <c r="D5" s="149"/>
      <c r="E5" s="149"/>
      <c r="F5" s="38"/>
    </row>
    <row r="6" spans="1:6" ht="21" customHeight="1" x14ac:dyDescent="0.25">
      <c r="A6" s="4" t="s">
        <v>57</v>
      </c>
      <c r="B6" s="148" t="s">
        <v>24</v>
      </c>
      <c r="C6" s="148"/>
      <c r="D6" s="148"/>
      <c r="E6" s="148"/>
      <c r="F6" s="38"/>
    </row>
    <row r="7" spans="1:6" ht="21" customHeight="1" x14ac:dyDescent="0.25">
      <c r="A7" s="4" t="s">
        <v>6</v>
      </c>
      <c r="B7" s="148" t="s">
        <v>27</v>
      </c>
      <c r="C7" s="148"/>
      <c r="D7" s="148"/>
      <c r="E7" s="148"/>
      <c r="F7" s="38"/>
    </row>
    <row r="8" spans="1:6" ht="35.25" customHeight="1" x14ac:dyDescent="0.3">
      <c r="A8" s="155" t="s">
        <v>74</v>
      </c>
      <c r="B8" s="155"/>
      <c r="C8" s="156"/>
      <c r="D8" s="156"/>
      <c r="E8" s="156"/>
      <c r="F8" s="42"/>
    </row>
    <row r="9" spans="1:6" ht="27" customHeight="1" x14ac:dyDescent="0.25">
      <c r="A9" s="35" t="s">
        <v>75</v>
      </c>
      <c r="B9" s="35" t="s">
        <v>11</v>
      </c>
      <c r="C9" s="35" t="s">
        <v>76</v>
      </c>
      <c r="D9" s="35" t="s">
        <v>77</v>
      </c>
      <c r="E9" s="35" t="s">
        <v>64</v>
      </c>
      <c r="F9" s="23"/>
    </row>
    <row r="10" spans="1:6" s="133" customFormat="1" x14ac:dyDescent="0.25">
      <c r="A10" s="128" t="s">
        <v>104</v>
      </c>
      <c r="B10" s="129"/>
      <c r="C10" s="130" t="s">
        <v>101</v>
      </c>
      <c r="D10" s="130"/>
      <c r="E10" s="131"/>
      <c r="F10" s="139"/>
    </row>
    <row r="11" spans="1:6" s="133" customFormat="1" x14ac:dyDescent="0.25">
      <c r="A11" s="128"/>
      <c r="B11" s="129"/>
      <c r="C11" s="130"/>
      <c r="D11" s="130"/>
      <c r="E11" s="131"/>
      <c r="F11" s="139"/>
    </row>
    <row r="12" spans="1:6" ht="34.5" customHeight="1" x14ac:dyDescent="0.25">
      <c r="A12" s="69" t="s">
        <v>78</v>
      </c>
      <c r="B12" s="78">
        <f>SUM(B10:B11)</f>
        <v>0</v>
      </c>
      <c r="C12" s="85"/>
      <c r="D12" s="150"/>
      <c r="E12" s="150"/>
      <c r="F12" s="2"/>
    </row>
    <row r="13" spans="1:6" x14ac:dyDescent="0.25">
      <c r="A13" s="21"/>
      <c r="B13" s="20"/>
      <c r="C13" s="20"/>
      <c r="D13" s="20"/>
      <c r="E13" s="20"/>
      <c r="F13" s="38"/>
    </row>
    <row r="14" spans="1:6" x14ac:dyDescent="0.25">
      <c r="A14" s="21"/>
      <c r="B14" s="22"/>
      <c r="C14" s="27"/>
      <c r="D14" s="20"/>
      <c r="E14" s="20"/>
      <c r="F14" s="38"/>
    </row>
    <row r="15" spans="1:6" ht="12.75" customHeight="1" x14ac:dyDescent="0.25">
      <c r="A15" s="23"/>
      <c r="B15" s="23"/>
      <c r="C15" s="23"/>
      <c r="D15" s="23"/>
      <c r="E15" s="23"/>
      <c r="F15" s="38"/>
    </row>
    <row r="16" spans="1:6" x14ac:dyDescent="0.25">
      <c r="A16" s="23"/>
      <c r="B16" s="31"/>
      <c r="C16" s="43"/>
      <c r="D16" s="44"/>
      <c r="E16" s="44"/>
      <c r="F16" s="38"/>
    </row>
    <row r="17" spans="1:6" x14ac:dyDescent="0.25">
      <c r="A17" s="23"/>
      <c r="B17" s="25"/>
      <c r="C17" s="26"/>
      <c r="D17" s="26"/>
      <c r="E17" s="26"/>
      <c r="F17" s="27"/>
    </row>
    <row r="18" spans="1:6" x14ac:dyDescent="0.25">
      <c r="A18" s="31"/>
      <c r="B18" s="31"/>
      <c r="C18" s="43"/>
      <c r="D18" s="43"/>
      <c r="E18" s="43"/>
      <c r="F18" s="38"/>
    </row>
    <row r="19" spans="1:6" ht="12.75" customHeight="1" x14ac:dyDescent="0.25">
      <c r="A19" s="31"/>
      <c r="B19" s="31"/>
      <c r="C19" s="45"/>
      <c r="D19" s="45"/>
      <c r="E19" s="33"/>
      <c r="F19" s="38"/>
    </row>
    <row r="20" spans="1:6" x14ac:dyDescent="0.25">
      <c r="A20" s="20"/>
      <c r="B20" s="20"/>
      <c r="C20" s="20"/>
      <c r="D20" s="20"/>
      <c r="E20" s="20"/>
      <c r="F20" s="38"/>
    </row>
    <row r="21" spans="1:6" hidden="1" x14ac:dyDescent="0.25"/>
    <row r="22" spans="1:6" hidden="1" x14ac:dyDescent="0.25"/>
    <row r="23" spans="1:6" hidden="1" x14ac:dyDescent="0.25"/>
    <row r="24" spans="1:6" hidden="1" x14ac:dyDescent="0.25"/>
    <row r="25" spans="1:6" hidden="1" x14ac:dyDescent="0.25"/>
    <row r="26" spans="1:6" hidden="1" x14ac:dyDescent="0.25"/>
    <row r="27" spans="1:6" hidden="1" x14ac:dyDescent="0.25"/>
    <row r="28" spans="1:6" hidden="1" x14ac:dyDescent="0.25"/>
    <row r="29" spans="1:6" hidden="1" x14ac:dyDescent="0.25"/>
    <row r="30" spans="1:6" hidden="1" x14ac:dyDescent="0.25"/>
    <row r="31" spans="1:6" hidden="1" x14ac:dyDescent="0.25"/>
    <row r="32" spans="1: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</sheetData>
  <sheetProtection formatCells="0" insertRows="0" deleteRows="0"/>
  <mergeCells count="9">
    <mergeCell ref="D12:E12"/>
    <mergeCell ref="B6:E6"/>
    <mergeCell ref="B5:E5"/>
    <mergeCell ref="A1:E1"/>
    <mergeCell ref="B2:E2"/>
    <mergeCell ref="B3:E3"/>
    <mergeCell ref="B4:E4"/>
    <mergeCell ref="A8:E8"/>
    <mergeCell ref="B7:E7"/>
  </mergeCells>
  <dataValidations count="2">
    <dataValidation allowBlank="1" showInputMessage="1" showErrorMessage="1" prompt="Insert additional rows as needed:_x000a_- 'right click' on a row number (left of screen)_x000a_- select 'Insert' (this will insert a row above it)" sqref="A9" xr:uid="{00000000-0002-0000-0300-000001000000}"/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- 30 June) will raise an alert. Check entry and select 'Yes' to accept/continue." sqref="A10 A11" xr:uid="{9A7E9F63-43B8-46EF-8656-0D5E1A7A706A}">
      <formula1>$B$4</formula1>
      <formula2>$B$5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 alignWithMargins="0">
    <oddFooter>&amp;LCE Expense Disclosure Workbook 2018&amp;RWorksheet - Hospitality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300-000002000000}">
          <x14:formula1>
            <xm:f>'Summary and sign-off'!$A$26:$A$27</xm:f>
          </x14:formula1>
          <xm:sqref>B6:E6</xm:sqref>
        </x14:dataValidation>
        <x14:dataValidation type="list" allowBlank="1" showInputMessage="1" showErrorMessage="1" error="Use the drop down list (at the right of the cell)" prompt="Totals should accurately sum the content of tables but this may be affected by input method - e.g. hidden or inappropriate data._x000a__x000a_It is each agency's responsibility to confirm the accuracy of data and totals._x000a__x000a_[use drop down list to confirm this check]" xr:uid="{00000000-0002-0000-0300-000003000000}">
          <x14:formula1>
            <xm:f>'Summary and sign-off'!$A$28:$A$29</xm:f>
          </x14:formula1>
          <xm:sqref>B7:E7</xm:sqref>
        </x14:dataValidation>
        <x14:dataValidation type="decimal" operator="greaterThan" allowBlank="1" showInputMessage="1" showErrorMessage="1" error="This cell must contain a dollar figure" xr:uid="{00000000-0002-0000-0300-000004000000}">
          <x14:formula1>
            <xm:f>'Summary and sign-off'!$A$46</xm:f>
          </x14:formula1>
          <xm:sqref>B10:B11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M50"/>
  <sheetViews>
    <sheetView zoomScaleNormal="100" workbookViewId="0">
      <selection activeCell="B4" sqref="B4:E4"/>
    </sheetView>
  </sheetViews>
  <sheetFormatPr defaultColWidth="0" defaultRowHeight="13.2" zeroHeight="1" x14ac:dyDescent="0.25"/>
  <cols>
    <col min="1" max="1" width="35.77734375" style="16" customWidth="1"/>
    <col min="2" max="2" width="14.21875" style="16" customWidth="1"/>
    <col min="3" max="3" width="71.44140625" style="16" customWidth="1"/>
    <col min="4" max="4" width="50" style="16" customWidth="1"/>
    <col min="5" max="5" width="21.44140625" style="16" customWidth="1"/>
    <col min="6" max="6" width="36.88671875" style="16" customWidth="1"/>
    <col min="7" max="10" width="9.109375" style="16" hidden="1" customWidth="1"/>
    <col min="11" max="13" width="0" style="16" hidden="1" customWidth="1"/>
    <col min="14" max="16384" width="9.109375" style="16" hidden="1"/>
  </cols>
  <sheetData>
    <row r="1" spans="1:6" ht="26.25" customHeight="1" x14ac:dyDescent="0.25">
      <c r="A1" s="145" t="s">
        <v>53</v>
      </c>
      <c r="B1" s="145"/>
      <c r="C1" s="145"/>
      <c r="D1" s="145"/>
      <c r="E1" s="145"/>
      <c r="F1" s="24"/>
    </row>
    <row r="2" spans="1:6" ht="21" customHeight="1" x14ac:dyDescent="0.25">
      <c r="A2" s="4" t="s">
        <v>2</v>
      </c>
      <c r="B2" s="149" t="str">
        <f>'Summary and sign-off'!B2:F2</f>
        <v>Real Estate Authority</v>
      </c>
      <c r="C2" s="149"/>
      <c r="D2" s="149"/>
      <c r="E2" s="149"/>
      <c r="F2" s="24"/>
    </row>
    <row r="3" spans="1:6" ht="21" customHeight="1" x14ac:dyDescent="0.25">
      <c r="A3" s="4" t="s">
        <v>54</v>
      </c>
      <c r="B3" s="149" t="str">
        <f>'Summary and sign-off'!B3:F3</f>
        <v>Phirak Appleton</v>
      </c>
      <c r="C3" s="149"/>
      <c r="D3" s="149"/>
      <c r="E3" s="149"/>
      <c r="F3" s="24"/>
    </row>
    <row r="4" spans="1:6" ht="21" customHeight="1" x14ac:dyDescent="0.25">
      <c r="A4" s="4" t="s">
        <v>55</v>
      </c>
      <c r="B4" s="149">
        <f>'Summary and sign-off'!B4:F4</f>
        <v>43964</v>
      </c>
      <c r="C4" s="149"/>
      <c r="D4" s="149"/>
      <c r="E4" s="149"/>
      <c r="F4" s="24"/>
    </row>
    <row r="5" spans="1:6" ht="21" customHeight="1" x14ac:dyDescent="0.25">
      <c r="A5" s="4" t="s">
        <v>56</v>
      </c>
      <c r="B5" s="149">
        <f>'Summary and sign-off'!B5:F5</f>
        <v>44012</v>
      </c>
      <c r="C5" s="149"/>
      <c r="D5" s="149"/>
      <c r="E5" s="149"/>
      <c r="F5" s="24"/>
    </row>
    <row r="6" spans="1:6" ht="21" customHeight="1" x14ac:dyDescent="0.25">
      <c r="A6" s="4" t="s">
        <v>57</v>
      </c>
      <c r="B6" s="148" t="s">
        <v>24</v>
      </c>
      <c r="C6" s="148"/>
      <c r="D6" s="148"/>
      <c r="E6" s="148"/>
      <c r="F6" s="34"/>
    </row>
    <row r="7" spans="1:6" ht="21" customHeight="1" x14ac:dyDescent="0.25">
      <c r="A7" s="4" t="s">
        <v>6</v>
      </c>
      <c r="B7" s="148" t="s">
        <v>27</v>
      </c>
      <c r="C7" s="148"/>
      <c r="D7" s="148"/>
      <c r="E7" s="148"/>
      <c r="F7" s="34"/>
    </row>
    <row r="8" spans="1:6" ht="35.25" customHeight="1" x14ac:dyDescent="0.25">
      <c r="A8" s="153" t="s">
        <v>79</v>
      </c>
      <c r="B8" s="153"/>
      <c r="C8" s="156"/>
      <c r="D8" s="156"/>
      <c r="E8" s="156"/>
      <c r="F8" s="24"/>
    </row>
    <row r="9" spans="1:6" ht="27" customHeight="1" x14ac:dyDescent="0.25">
      <c r="A9" s="35" t="s">
        <v>60</v>
      </c>
      <c r="B9" s="35" t="s">
        <v>11</v>
      </c>
      <c r="C9" s="35" t="s">
        <v>80</v>
      </c>
      <c r="D9" s="35" t="s">
        <v>81</v>
      </c>
      <c r="E9" s="35" t="s">
        <v>64</v>
      </c>
      <c r="F9" s="36"/>
    </row>
    <row r="10" spans="1:6" s="133" customFormat="1" x14ac:dyDescent="0.25">
      <c r="A10" s="128" t="s">
        <v>96</v>
      </c>
      <c r="B10" s="129">
        <v>91.44</v>
      </c>
      <c r="C10" s="130" t="s">
        <v>97</v>
      </c>
      <c r="D10" s="130" t="s">
        <v>98</v>
      </c>
      <c r="E10" s="131" t="s">
        <v>99</v>
      </c>
      <c r="F10" s="132"/>
    </row>
    <row r="11" spans="1:6" s="133" customFormat="1" x14ac:dyDescent="0.25">
      <c r="A11" s="128" t="s">
        <v>96</v>
      </c>
      <c r="B11" s="129">
        <v>265.62</v>
      </c>
      <c r="C11" s="130" t="s">
        <v>100</v>
      </c>
      <c r="D11" s="130" t="s">
        <v>100</v>
      </c>
      <c r="E11" s="131" t="s">
        <v>99</v>
      </c>
      <c r="F11" s="132"/>
    </row>
    <row r="12" spans="1:6" s="133" customFormat="1" x14ac:dyDescent="0.25">
      <c r="A12" s="138"/>
      <c r="B12" s="129"/>
      <c r="C12" s="130"/>
      <c r="D12" s="130"/>
      <c r="E12" s="131"/>
      <c r="F12" s="132"/>
    </row>
    <row r="13" spans="1:6" s="68" customFormat="1" hidden="1" x14ac:dyDescent="0.25">
      <c r="A13" s="115"/>
      <c r="B13" s="112"/>
      <c r="C13" s="116"/>
      <c r="D13" s="116"/>
      <c r="E13" s="117"/>
      <c r="F13" s="3"/>
    </row>
    <row r="14" spans="1:6" ht="34.5" customHeight="1" x14ac:dyDescent="0.25">
      <c r="A14" s="69" t="s">
        <v>82</v>
      </c>
      <c r="B14" s="78">
        <f>SUM(B10:B13)</f>
        <v>357.06</v>
      </c>
      <c r="C14" s="85"/>
      <c r="D14" s="150"/>
      <c r="E14" s="150"/>
      <c r="F14" s="37"/>
    </row>
    <row r="15" spans="1:6" ht="14.1" customHeight="1" x14ac:dyDescent="0.25">
      <c r="A15" s="38"/>
      <c r="B15" s="27"/>
      <c r="C15" s="20"/>
      <c r="D15" s="20"/>
      <c r="E15" s="20"/>
      <c r="F15" s="24"/>
    </row>
    <row r="16" spans="1:6" x14ac:dyDescent="0.25">
      <c r="A16" s="21"/>
      <c r="B16" s="20"/>
      <c r="C16" s="20"/>
      <c r="D16" s="20"/>
      <c r="E16" s="20"/>
      <c r="F16" s="24"/>
    </row>
    <row r="17" spans="1:6" ht="12.6" customHeight="1" x14ac:dyDescent="0.25">
      <c r="A17" s="23"/>
      <c r="B17" s="20"/>
      <c r="C17" s="20"/>
      <c r="D17" s="20"/>
      <c r="E17" s="20"/>
      <c r="F17" s="24"/>
    </row>
    <row r="18" spans="1:6" x14ac:dyDescent="0.25">
      <c r="A18" s="23"/>
      <c r="B18" s="25"/>
      <c r="C18" s="26"/>
      <c r="D18" s="26"/>
      <c r="E18" s="26"/>
      <c r="F18" s="27"/>
    </row>
    <row r="19" spans="1:6" x14ac:dyDescent="0.25">
      <c r="A19" s="31"/>
      <c r="B19" s="32"/>
      <c r="C19" s="27"/>
      <c r="D19" s="27"/>
      <c r="E19" s="27"/>
      <c r="F19" s="27"/>
    </row>
    <row r="20" spans="1:6" ht="12.75" customHeight="1" x14ac:dyDescent="0.25">
      <c r="A20" s="31"/>
      <c r="B20" s="39"/>
      <c r="C20" s="33"/>
      <c r="D20" s="33"/>
      <c r="E20" s="33"/>
      <c r="F20" s="33"/>
    </row>
    <row r="21" spans="1:6" x14ac:dyDescent="0.25">
      <c r="A21" s="38"/>
      <c r="B21" s="40"/>
      <c r="C21" s="20"/>
      <c r="D21" s="20"/>
      <c r="E21" s="20"/>
      <c r="F21" s="38"/>
    </row>
    <row r="22" spans="1:6" hidden="1" x14ac:dyDescent="0.25">
      <c r="A22" s="20"/>
      <c r="B22" s="20"/>
      <c r="C22" s="20"/>
      <c r="D22" s="20"/>
      <c r="E22" s="38"/>
    </row>
    <row r="23" spans="1:6" ht="12.75" hidden="1" customHeight="1" x14ac:dyDescent="0.25"/>
    <row r="24" spans="1:6" hidden="1" x14ac:dyDescent="0.25">
      <c r="A24" s="41"/>
      <c r="B24" s="41"/>
      <c r="C24" s="41"/>
      <c r="D24" s="41"/>
      <c r="E24" s="41"/>
      <c r="F24" s="24"/>
    </row>
    <row r="25" spans="1:6" hidden="1" x14ac:dyDescent="0.25">
      <c r="A25" s="41"/>
      <c r="B25" s="41"/>
      <c r="C25" s="41"/>
      <c r="D25" s="41"/>
      <c r="E25" s="41"/>
      <c r="F25" s="24"/>
    </row>
    <row r="26" spans="1:6" hidden="1" x14ac:dyDescent="0.25">
      <c r="A26" s="41"/>
      <c r="B26" s="41"/>
      <c r="C26" s="41"/>
      <c r="D26" s="41"/>
      <c r="E26" s="41"/>
      <c r="F26" s="24"/>
    </row>
    <row r="27" spans="1:6" hidden="1" x14ac:dyDescent="0.25">
      <c r="A27" s="41"/>
      <c r="B27" s="41"/>
      <c r="C27" s="41"/>
      <c r="D27" s="41"/>
      <c r="E27" s="41"/>
      <c r="F27" s="24"/>
    </row>
    <row r="28" spans="1:6" hidden="1" x14ac:dyDescent="0.25">
      <c r="A28" s="41"/>
      <c r="B28" s="41"/>
      <c r="C28" s="41"/>
      <c r="D28" s="41"/>
      <c r="E28" s="41"/>
      <c r="F28" s="24"/>
    </row>
    <row r="29" spans="1:6" hidden="1" x14ac:dyDescent="0.25"/>
    <row r="30" spans="1:6" hidden="1" x14ac:dyDescent="0.25"/>
    <row r="31" spans="1:6" hidden="1" x14ac:dyDescent="0.25"/>
    <row r="32" spans="1: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formatCells="0" insertRows="0" deleteRows="0"/>
  <mergeCells count="9">
    <mergeCell ref="D14:E14"/>
    <mergeCell ref="B6:E6"/>
    <mergeCell ref="B5:E5"/>
    <mergeCell ref="B7:E7"/>
    <mergeCell ref="A1:E1"/>
    <mergeCell ref="B2:E2"/>
    <mergeCell ref="B3:E3"/>
    <mergeCell ref="B4:E4"/>
    <mergeCell ref="A8:E8"/>
  </mergeCells>
  <dataValidations count="3"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2018 - 30 June 2019) will raise an alert. Check entry and select 'Yes' to accept/continue." sqref="A13" xr:uid="{00000000-0002-0000-0400-000000000000}">
      <formula1>$B$4</formula1>
      <formula2>$B$5</formula2>
    </dataValidation>
    <dataValidation allowBlank="1" showInputMessage="1" showErrorMessage="1" prompt="Insert additional rows as needed:_x000a_- 'right click' on a row number (left of screen)_x000a_- select 'Insert' (this will insert a row above it)" sqref="A9" xr:uid="{00000000-0002-0000-0400-000001000000}"/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- 30 June) will raise an alert. Check entry and select 'Yes' to accept/continue." sqref="A10 A11 A12" xr:uid="{687D4BD6-8F5F-4681-B352-360D3908846F}">
      <formula1>$B$4</formula1>
      <formula2>$B$5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 alignWithMargins="0">
    <oddFooter>&amp;LCE Expense Disclosure Workbook 2018&amp;RWorksheet - All other expenses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400-000002000000}">
          <x14:formula1>
            <xm:f>'Summary and sign-off'!$A$26:$A$27</xm:f>
          </x14:formula1>
          <xm:sqref>B6:E6</xm:sqref>
        </x14:dataValidation>
        <x14:dataValidation type="list" allowBlank="1" showInputMessage="1" showErrorMessage="1" error="Use the drop down list (at the right of the cell)" prompt="Totals should accurately sum the content of tables but this may be affected by input method - e.g. hidden or inappropriate data._x000a__x000a_It is each agency's responsibility to confirm the accuracy of data and totals._x000a__x000a_[use drop down list to confirm this check]" xr:uid="{00000000-0002-0000-0400-000003000000}">
          <x14:formula1>
            <xm:f>'Summary and sign-off'!$A$28:$A$29</xm:f>
          </x14:formula1>
          <xm:sqref>B7:E7</xm:sqref>
        </x14:dataValidation>
        <x14:dataValidation type="decimal" operator="greaterThan" allowBlank="1" showInputMessage="1" showErrorMessage="1" error="This cell must contain a dollar figure" xr:uid="{00000000-0002-0000-0400-000004000000}">
          <x14:formula1>
            <xm:f>'Summary and sign-off'!$A$46</xm:f>
          </x14:formula1>
          <xm:sqref>B10:B13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fitToPage="1"/>
  </sheetPr>
  <dimension ref="A1:J65"/>
  <sheetViews>
    <sheetView tabSelected="1" zoomScaleNormal="100" workbookViewId="0">
      <selection activeCell="D20" sqref="D20"/>
    </sheetView>
  </sheetViews>
  <sheetFormatPr defaultColWidth="0" defaultRowHeight="13.2" zeroHeight="1" x14ac:dyDescent="0.25"/>
  <cols>
    <col min="1" max="1" width="35.77734375" style="16" customWidth="1"/>
    <col min="2" max="2" width="46.88671875" style="16" customWidth="1"/>
    <col min="3" max="3" width="22.109375" style="16" customWidth="1"/>
    <col min="4" max="4" width="25.44140625" style="16" customWidth="1"/>
    <col min="5" max="6" width="35.77734375" style="16" customWidth="1"/>
    <col min="7" max="7" width="38" style="16" customWidth="1"/>
    <col min="8" max="10" width="9.109375" style="16" hidden="1" customWidth="1"/>
    <col min="11" max="15" width="0" style="16" hidden="1" customWidth="1"/>
    <col min="16" max="16384" width="0" style="16" hidden="1"/>
  </cols>
  <sheetData>
    <row r="1" spans="1:7" ht="26.25" customHeight="1" x14ac:dyDescent="0.25">
      <c r="A1" s="145" t="s">
        <v>83</v>
      </c>
      <c r="B1" s="145"/>
      <c r="C1" s="145"/>
      <c r="D1" s="145"/>
      <c r="E1" s="145"/>
      <c r="F1" s="145"/>
    </row>
    <row r="2" spans="1:7" ht="21" customHeight="1" x14ac:dyDescent="0.25">
      <c r="A2" s="4" t="s">
        <v>2</v>
      </c>
      <c r="B2" s="149" t="str">
        <f>'Summary and sign-off'!B2:F2</f>
        <v>Real Estate Authority</v>
      </c>
      <c r="C2" s="149"/>
      <c r="D2" s="149"/>
      <c r="E2" s="149"/>
      <c r="F2" s="149"/>
    </row>
    <row r="3" spans="1:7" ht="21" customHeight="1" x14ac:dyDescent="0.25">
      <c r="A3" s="4" t="s">
        <v>54</v>
      </c>
      <c r="B3" s="149" t="str">
        <f>'Summary and sign-off'!B3:F3</f>
        <v>Phirak Appleton</v>
      </c>
      <c r="C3" s="149"/>
      <c r="D3" s="149"/>
      <c r="E3" s="149"/>
      <c r="F3" s="149"/>
    </row>
    <row r="4" spans="1:7" ht="21" customHeight="1" x14ac:dyDescent="0.25">
      <c r="A4" s="4" t="s">
        <v>55</v>
      </c>
      <c r="B4" s="149">
        <f>'Summary and sign-off'!B4:F4</f>
        <v>43964</v>
      </c>
      <c r="C4" s="149"/>
      <c r="D4" s="149"/>
      <c r="E4" s="149"/>
      <c r="F4" s="149"/>
    </row>
    <row r="5" spans="1:7" ht="21" customHeight="1" x14ac:dyDescent="0.25">
      <c r="A5" s="4" t="s">
        <v>56</v>
      </c>
      <c r="B5" s="149">
        <f>'Summary and sign-off'!B5:F5</f>
        <v>44012</v>
      </c>
      <c r="C5" s="149"/>
      <c r="D5" s="149"/>
      <c r="E5" s="149"/>
      <c r="F5" s="149"/>
    </row>
    <row r="6" spans="1:7" ht="21" customHeight="1" x14ac:dyDescent="0.25">
      <c r="A6" s="4" t="s">
        <v>84</v>
      </c>
      <c r="B6" s="148" t="s">
        <v>24</v>
      </c>
      <c r="C6" s="148"/>
      <c r="D6" s="148"/>
      <c r="E6" s="148"/>
      <c r="F6" s="148"/>
    </row>
    <row r="7" spans="1:7" ht="21" customHeight="1" x14ac:dyDescent="0.25">
      <c r="A7" s="4" t="s">
        <v>6</v>
      </c>
      <c r="B7" s="148" t="s">
        <v>27</v>
      </c>
      <c r="C7" s="148"/>
      <c r="D7" s="148"/>
      <c r="E7" s="148"/>
      <c r="F7" s="148"/>
    </row>
    <row r="8" spans="1:7" ht="36" customHeight="1" x14ac:dyDescent="0.25">
      <c r="A8" s="153" t="s">
        <v>85</v>
      </c>
      <c r="B8" s="153"/>
      <c r="C8" s="153"/>
      <c r="D8" s="153"/>
      <c r="E8" s="153"/>
      <c r="F8" s="153"/>
    </row>
    <row r="9" spans="1:7" ht="39.6" x14ac:dyDescent="0.25">
      <c r="A9" s="35" t="s">
        <v>60</v>
      </c>
      <c r="B9" s="122" t="s">
        <v>86</v>
      </c>
      <c r="C9" s="122" t="s">
        <v>87</v>
      </c>
      <c r="D9" s="122" t="s">
        <v>88</v>
      </c>
      <c r="E9" s="122" t="s">
        <v>89</v>
      </c>
      <c r="F9" s="122" t="s">
        <v>90</v>
      </c>
    </row>
    <row r="10" spans="1:7" s="133" customFormat="1" x14ac:dyDescent="0.25">
      <c r="A10" s="128" t="s">
        <v>104</v>
      </c>
      <c r="B10" s="134" t="s">
        <v>102</v>
      </c>
      <c r="C10" s="135"/>
      <c r="D10" s="134"/>
      <c r="E10" s="136"/>
      <c r="F10" s="137"/>
    </row>
    <row r="11" spans="1:7" s="133" customFormat="1" x14ac:dyDescent="0.25">
      <c r="A11" s="128"/>
      <c r="B11" s="134"/>
      <c r="C11" s="135"/>
      <c r="D11" s="134"/>
      <c r="E11" s="136"/>
      <c r="F11" s="137"/>
    </row>
    <row r="12" spans="1:7" ht="34.5" customHeight="1" x14ac:dyDescent="0.25">
      <c r="A12" s="123" t="s">
        <v>91</v>
      </c>
      <c r="B12" s="124" t="s">
        <v>92</v>
      </c>
      <c r="C12" s="125">
        <f>C13+C14</f>
        <v>0</v>
      </c>
      <c r="D12" s="126"/>
      <c r="E12" s="150"/>
      <c r="F12" s="150"/>
      <c r="G12" s="68"/>
    </row>
    <row r="13" spans="1:7" ht="25.5" customHeight="1" x14ac:dyDescent="0.3">
      <c r="A13" s="70"/>
      <c r="B13" s="71" t="s">
        <v>40</v>
      </c>
      <c r="C13" s="72">
        <f>COUNTIF(C10:C11,'Summary and sign-off'!A44)</f>
        <v>0</v>
      </c>
      <c r="D13" s="17"/>
      <c r="E13" s="18"/>
      <c r="F13" s="19"/>
    </row>
    <row r="14" spans="1:7" ht="25.5" customHeight="1" x14ac:dyDescent="0.3">
      <c r="A14" s="70"/>
      <c r="B14" s="71" t="s">
        <v>41</v>
      </c>
      <c r="C14" s="72">
        <f>COUNTIF(C10:C11,'Summary and sign-off'!A45)</f>
        <v>0</v>
      </c>
      <c r="D14" s="17"/>
      <c r="E14" s="18"/>
      <c r="F14" s="19"/>
    </row>
    <row r="15" spans="1:7" x14ac:dyDescent="0.25">
      <c r="A15" s="20"/>
      <c r="B15" s="21"/>
      <c r="C15" s="20"/>
      <c r="D15" s="22"/>
      <c r="E15" s="22"/>
      <c r="F15" s="20"/>
    </row>
    <row r="16" spans="1:7" x14ac:dyDescent="0.25">
      <c r="A16" s="21"/>
      <c r="B16" s="21"/>
      <c r="C16" s="21"/>
      <c r="D16" s="21"/>
      <c r="E16" s="21"/>
      <c r="F16" s="21"/>
    </row>
    <row r="17" spans="1:6" ht="12.6" customHeight="1" x14ac:dyDescent="0.25">
      <c r="A17" s="23"/>
      <c r="B17" s="20"/>
      <c r="C17" s="20"/>
      <c r="D17" s="20"/>
      <c r="E17" s="20"/>
      <c r="F17" s="24"/>
    </row>
    <row r="18" spans="1:6" x14ac:dyDescent="0.25">
      <c r="A18" s="23"/>
      <c r="B18" s="25"/>
      <c r="C18" s="26"/>
      <c r="D18" s="26"/>
      <c r="E18" s="26"/>
      <c r="F18" s="27"/>
    </row>
    <row r="19" spans="1:6" x14ac:dyDescent="0.25">
      <c r="A19" s="23"/>
      <c r="B19" s="28"/>
      <c r="C19" s="28"/>
      <c r="D19" s="28"/>
      <c r="E19" s="28"/>
      <c r="F19" s="28"/>
    </row>
    <row r="20" spans="1:6" ht="12.75" customHeight="1" x14ac:dyDescent="0.25">
      <c r="A20" s="23"/>
      <c r="B20" s="20"/>
      <c r="C20" s="20"/>
      <c r="D20" s="20"/>
      <c r="E20" s="20"/>
      <c r="F20" s="20"/>
    </row>
    <row r="21" spans="1:6" ht="12.9" customHeight="1" x14ac:dyDescent="0.25">
      <c r="A21" s="29"/>
      <c r="B21" s="30"/>
      <c r="C21" s="30"/>
      <c r="D21" s="30"/>
      <c r="E21" s="30"/>
      <c r="F21" s="30"/>
    </row>
    <row r="22" spans="1:6" x14ac:dyDescent="0.25">
      <c r="A22" s="31"/>
      <c r="B22" s="32"/>
      <c r="C22" s="27"/>
      <c r="D22" s="27"/>
      <c r="E22" s="27"/>
      <c r="F22" s="27"/>
    </row>
    <row r="23" spans="1:6" ht="12.75" customHeight="1" x14ac:dyDescent="0.25">
      <c r="A23" s="31"/>
      <c r="B23" s="23"/>
      <c r="C23" s="33"/>
      <c r="D23" s="33"/>
      <c r="E23" s="33"/>
      <c r="F23" s="33"/>
    </row>
    <row r="24" spans="1:6" ht="12.75" customHeight="1" x14ac:dyDescent="0.25">
      <c r="A24" s="23"/>
      <c r="B24" s="23"/>
      <c r="C24" s="33"/>
      <c r="D24" s="33"/>
      <c r="E24" s="33"/>
      <c r="F24" s="33"/>
    </row>
    <row r="25" spans="1:6" ht="12.75" hidden="1" customHeight="1" x14ac:dyDescent="0.25">
      <c r="A25" s="23"/>
      <c r="B25" s="23"/>
      <c r="C25" s="33"/>
      <c r="D25" s="33"/>
      <c r="E25" s="33"/>
      <c r="F25" s="33"/>
    </row>
    <row r="26" spans="1:6" hidden="1" x14ac:dyDescent="0.25"/>
    <row r="27" spans="1:6" hidden="1" x14ac:dyDescent="0.25"/>
    <row r="28" spans="1:6" hidden="1" x14ac:dyDescent="0.25">
      <c r="A28" s="21"/>
      <c r="B28" s="21"/>
      <c r="C28" s="21"/>
      <c r="D28" s="21"/>
      <c r="E28" s="21"/>
      <c r="F28" s="21"/>
    </row>
    <row r="29" spans="1:6" hidden="1" x14ac:dyDescent="0.25">
      <c r="A29" s="21"/>
      <c r="B29" s="21"/>
      <c r="C29" s="21"/>
      <c r="D29" s="21"/>
      <c r="E29" s="21"/>
      <c r="F29" s="21"/>
    </row>
    <row r="30" spans="1:6" hidden="1" x14ac:dyDescent="0.25">
      <c r="A30" s="21"/>
      <c r="B30" s="21"/>
      <c r="C30" s="21"/>
      <c r="D30" s="21"/>
      <c r="E30" s="21"/>
      <c r="F30" s="21"/>
    </row>
    <row r="31" spans="1:6" hidden="1" x14ac:dyDescent="0.25">
      <c r="A31" s="21"/>
      <c r="B31" s="21"/>
      <c r="C31" s="21"/>
      <c r="D31" s="21"/>
      <c r="E31" s="21"/>
      <c r="F31" s="21"/>
    </row>
    <row r="32" spans="1:6" hidden="1" x14ac:dyDescent="0.25">
      <c r="A32" s="21"/>
      <c r="B32" s="21"/>
      <c r="C32" s="21"/>
      <c r="D32" s="21"/>
      <c r="E32" s="21"/>
      <c r="F32" s="21"/>
    </row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</sheetData>
  <sheetProtection formatCells="0" insertRows="0" deleteRows="0"/>
  <dataConsolidate/>
  <mergeCells count="9">
    <mergeCell ref="E12:F12"/>
    <mergeCell ref="A8:F8"/>
    <mergeCell ref="A1:F1"/>
    <mergeCell ref="B2:F2"/>
    <mergeCell ref="B3:F3"/>
    <mergeCell ref="B4:F4"/>
    <mergeCell ref="B7:F7"/>
    <mergeCell ref="B5:F5"/>
    <mergeCell ref="B6:F6"/>
  </mergeCells>
  <dataValidations count="2">
    <dataValidation allowBlank="1" showInputMessage="1" showErrorMessage="1" prompt="Insert additional rows as needed:_x000a_- 'right click' on a row number (left of screen)_x000a_- select 'Insert' (this will insert a row above it)" sqref="A9" xr:uid="{00000000-0002-0000-0500-000001000000}"/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- 30 June) will raise an alert. Check entry and select 'Yes' to accept/continue." sqref="A10 A11" xr:uid="{E2AC63DE-68EE-4701-85B3-49225E7647B2}">
      <formula1>$B$4</formula1>
      <formula2>$B$5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 alignWithMargins="0">
    <oddFooter>&amp;LCE Expense Disclosure Workbook 2018&amp;RWorksheet - Gifts and benefits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500-000004000000}">
          <x14:formula1>
            <xm:f>'Summary and sign-off'!$A$26:$A$27</xm:f>
          </x14:formula1>
          <xm:sqref>B6</xm:sqref>
        </x14:dataValidation>
        <x14:dataValidation type="list" allowBlank="1" showInputMessage="1" showErrorMessage="1" error="Use the drop down list (at the right of the cell)" prompt="Totals should accurately sum the content of tables but this may be affected by input method - e.g. hidden or inappropriate data._x000a__x000a_It is each agency's responsibility to confirm the accuracy of data and totals._x000a__x000a_[use drop down list to confirm this check]" xr:uid="{00000000-0002-0000-0500-000005000000}">
          <x14:formula1>
            <xm:f>'Summary and sign-off'!$A$28:$A$29</xm:f>
          </x14:formula1>
          <xm:sqref>B7:F7</xm:sqref>
        </x14:dataValidation>
        <x14:dataValidation type="list" allowBlank="1" showInputMessage="1" showErrorMessage="1" error="Use the drop down list (at the right of the cell)" xr:uid="{00000000-0002-0000-0500-000002000000}">
          <x14:formula1>
            <xm:f>'Summary and sign-off'!$A$44:$A$45</xm:f>
          </x14:formula1>
          <xm:sqref>C10:C11</xm:sqref>
        </x14:dataValidation>
        <x14:dataValidation type="list" errorStyle="information" operator="greaterThan" allowBlank="1" showInputMessage="1" prompt="Provide specific $ value if possible" xr:uid="{00000000-0002-0000-0500-000003000000}">
          <x14:formula1>
            <xm:f>'Summary and sign-off'!$A$38:$A$43</xm:f>
          </x14:formula1>
          <xm:sqref>E10:E11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ManageDocument" ma:contentTypeID="0x01010054669F8639DE294E941D1F01D6045AA9004910BA11A4C5304E8E4C6F9EFF2E939A" ma:contentTypeVersion="499" ma:contentTypeDescription="" ma:contentTypeScope="" ma:versionID="699770b491cfce24a26714b4b57606e3">
  <xsd:schema xmlns:xsd="http://www.w3.org/2001/XMLSchema" xmlns:xs="http://www.w3.org/2001/XMLSchema" xmlns:p="http://schemas.microsoft.com/office/2006/metadata/properties" xmlns:ns2="12165527-d881-4234-97f9-ee139a3f0c31" targetNamespace="http://schemas.microsoft.com/office/2006/metadata/properties" ma:root="true" ma:fieldsID="4545a69ead8714916461d255f032afb7" ns2:_="">
    <xsd:import namespace="12165527-d881-4234-97f9-ee139a3f0c31"/>
    <xsd:element name="properties">
      <xsd:complexType>
        <xsd:sequence>
          <xsd:element name="documentManagement">
            <xsd:complexType>
              <xsd:all>
                <xsd:element ref="ns2:Business_x0020_Unit" minOccurs="0"/>
                <xsd:element ref="ns2:Cabinet_x0020_Committee" minOccurs="0"/>
                <xsd:element ref="ns2:Class" minOccurs="0"/>
                <xsd:element ref="ns2:DOCNUM" minOccurs="0"/>
                <xsd:element ref="ns2:Endorsement" minOccurs="0"/>
                <xsd:element ref="ns2:File_x0020_No" minOccurs="0"/>
                <xsd:element ref="ns2:Precedents" minOccurs="0"/>
                <xsd:element ref="ns2:Key_x0020_Version" minOccurs="0"/>
                <xsd:element ref="ns2:SubClass" minOccurs="0"/>
                <xsd:element ref="ns2:RM_x0020_DOC_x0020_ID" minOccurs="0"/>
                <xsd:element ref="ns2:Sec_x0020_Review" minOccurs="0"/>
                <xsd:element ref="ns2:Security_x0020_Classification" minOccurs="0"/>
                <xsd:element ref="ns2:iManageAuthor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165527-d881-4234-97f9-ee139a3f0c31" elementFormDefault="qualified">
    <xsd:import namespace="http://schemas.microsoft.com/office/2006/documentManagement/types"/>
    <xsd:import namespace="http://schemas.microsoft.com/office/infopath/2007/PartnerControls"/>
    <xsd:element name="Business_x0020_Unit" ma:index="8" nillable="true" ma:displayName="Business Unit" ma:format="Dropdown" ma:internalName="Business_x0020_Unit">
      <xsd:simpleType>
        <xsd:union memberTypes="dms:Text">
          <xsd:simpleType>
            <xsd:restriction base="dms:Choice">
              <xsd:enumeration value="BCS"/>
            </xsd:restriction>
          </xsd:simpleType>
        </xsd:union>
      </xsd:simpleType>
    </xsd:element>
    <xsd:element name="Cabinet_x0020_Committee" ma:index="9" nillable="true" ma:displayName="Cabinet Committee" ma:format="Dropdown" ma:internalName="Cabinet_x0020_Committee">
      <xsd:simpleType>
        <xsd:union memberTypes="dms:Text">
          <xsd:simpleType>
            <xsd:restriction base="dms:Choice">
              <xsd:enumeration value="Appointments and Honours"/>
            </xsd:restriction>
          </xsd:simpleType>
        </xsd:union>
      </xsd:simpleType>
    </xsd:element>
    <xsd:element name="Class" ma:index="10" nillable="true" ma:displayName="Class" ma:format="Dropdown" ma:internalName="Class">
      <xsd:simpleType>
        <xsd:union memberTypes="dms:Text">
          <xsd:simpleType>
            <xsd:restriction base="dms:Choice">
              <xsd:enumeration value="ADVICE"/>
            </xsd:restriction>
          </xsd:simpleType>
        </xsd:union>
      </xsd:simpleType>
    </xsd:element>
    <xsd:element name="DOCNUM" ma:index="11" nillable="true" ma:displayName="DOCNUM" ma:internalName="DOCNUM">
      <xsd:simpleType>
        <xsd:restriction base="dms:Text">
          <xsd:maxLength value="255"/>
        </xsd:restriction>
      </xsd:simpleType>
    </xsd:element>
    <xsd:element name="Endorsement" ma:index="12" nillable="true" ma:displayName="Endorsement" ma:format="Dropdown" ma:internalName="Endorsement">
      <xsd:simpleType>
        <xsd:union memberTypes="dms:Text">
          <xsd:simpleType>
            <xsd:restriction base="dms:Choice">
              <xsd:enumeration value="Addressee Only"/>
            </xsd:restriction>
          </xsd:simpleType>
        </xsd:union>
      </xsd:simpleType>
    </xsd:element>
    <xsd:element name="File_x0020_No" ma:index="13" nillable="true" ma:displayName="File No" ma:internalName="File_x0020_No">
      <xsd:simpleType>
        <xsd:restriction base="dms:Text">
          <xsd:maxLength value="255"/>
        </xsd:restriction>
      </xsd:simpleType>
    </xsd:element>
    <xsd:element name="Precedents" ma:index="14" nillable="true" ma:displayName="Precedents" ma:format="Dropdown" ma:internalName="Precedents">
      <xsd:simpleType>
        <xsd:restriction base="dms:Choice">
          <xsd:enumeration value="ASHCROFTC"/>
        </xsd:restriction>
      </xsd:simpleType>
    </xsd:element>
    <xsd:element name="Key_x0020_Version" ma:index="15" nillable="true" ma:displayName="Key Version" ma:default="0" ma:internalName="Key_x0020_Version">
      <xsd:simpleType>
        <xsd:restriction base="dms:Boolean"/>
      </xsd:simpleType>
    </xsd:element>
    <xsd:element name="SubClass" ma:index="16" nillable="true" ma:displayName="SubClass" ma:format="Dropdown" ma:internalName="SubClass">
      <xsd:simpleType>
        <xsd:union memberTypes="dms:Text">
          <xsd:simpleType>
            <xsd:restriction base="dms:Choice">
              <xsd:enumeration value="MINISTER"/>
            </xsd:restriction>
          </xsd:simpleType>
        </xsd:union>
      </xsd:simpleType>
    </xsd:element>
    <xsd:element name="RM_x0020_DOC_x0020_ID" ma:index="17" nillable="true" ma:displayName="RM DOC ID" ma:internalName="RM_x0020_DOC_x0020_ID">
      <xsd:simpleType>
        <xsd:restriction base="dms:Text">
          <xsd:maxLength value="255"/>
        </xsd:restriction>
      </xsd:simpleType>
    </xsd:element>
    <xsd:element name="Sec_x0020_Review" ma:index="18" nillable="true" ma:displayName="Sec Review" ma:format="DateOnly" ma:internalName="Sec_x0020_Review">
      <xsd:simpleType>
        <xsd:restriction base="dms:DateTime"/>
      </xsd:simpleType>
    </xsd:element>
    <xsd:element name="Security_x0020_Classification" ma:index="19" nillable="true" ma:displayName="Security Classification" ma:format="Dropdown" ma:internalName="Security_x0020_Classification">
      <xsd:simpleType>
        <xsd:union memberTypes="dms:Text">
          <xsd:simpleType>
            <xsd:restriction base="dms:Choice">
              <xsd:enumeration value="BUDGET-SENSITIVE"/>
            </xsd:restriction>
          </xsd:simpleType>
        </xsd:union>
      </xsd:simpleType>
    </xsd:element>
    <xsd:element name="iManageAuthor" ma:index="21" nillable="true" ma:displayName="iManageAuthor" ma:internalName="iManageAuthor">
      <xsd:simpleType>
        <xsd:restriction base="dms:Text">
          <xsd:maxLength value="255"/>
        </xsd:restriction>
      </xsd:simpleType>
    </xsd:element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0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y_x0020_Version xmlns="12165527-d881-4234-97f9-ee139a3f0c31">false</Key_x0020_Version>
    <DOCNUM xmlns="12165527-d881-4234-97f9-ee139a3f0c31" xsi:nil="true"/>
    <Business_x0020_Unit xmlns="12165527-d881-4234-97f9-ee139a3f0c31" xsi:nil="true"/>
    <Cabinet_x0020_Committee xmlns="12165527-d881-4234-97f9-ee139a3f0c31" xsi:nil="true"/>
    <Security_x0020_Classification xmlns="12165527-d881-4234-97f9-ee139a3f0c31" xsi:nil="true"/>
    <Endorsement xmlns="12165527-d881-4234-97f9-ee139a3f0c31" xsi:nil="true"/>
    <File_x0020_No xmlns="12165527-d881-4234-97f9-ee139a3f0c31" xsi:nil="true"/>
    <Class xmlns="12165527-d881-4234-97f9-ee139a3f0c31" xsi:nil="true"/>
    <Precedents xmlns="12165527-d881-4234-97f9-ee139a3f0c31" xsi:nil="true"/>
    <RM_x0020_DOC_x0020_ID xmlns="12165527-d881-4234-97f9-ee139a3f0c31" xsi:nil="true"/>
    <Sec_x0020_Review xmlns="12165527-d881-4234-97f9-ee139a3f0c31" xsi:nil="true"/>
    <SubClass xmlns="12165527-d881-4234-97f9-ee139a3f0c31" xsi:nil="true"/>
    <iManageAuthor xmlns="12165527-d881-4234-97f9-ee139a3f0c31" xsi:nil="true"/>
    <_dlc_DocId xmlns="12165527-d881-4234-97f9-ee139a3f0c31">SSCNZ-871057456-822237</_dlc_DocId>
    <_dlc_DocIdUrl xmlns="12165527-d881-4234-97f9-ee139a3f0c31">
      <Url>https://sscnz.sharepoint.com/sites/sscdms/66262/_layouts/15/DocIdRedir.aspx?ID=SSCNZ-871057456-822237</Url>
      <Description>SSCNZ-871057456-822237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C6A401E-B983-48F3-ADF0-8594D7EE48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7A5734-7334-412D-8E40-E932ACB4F6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165527-d881-4234-97f9-ee139a3f0c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79D7F4-D0D7-4BCB-BBEA-E7C37A64913E}">
  <ds:schemaRefs>
    <ds:schemaRef ds:uri="http://schemas.microsoft.com/office/2006/documentManagement/types"/>
    <ds:schemaRef ds:uri="12165527-d881-4234-97f9-ee139a3f0c31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239DBCAB-6875-4133-81DD-45924FC1DF3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 and sign-off</vt:lpstr>
      <vt:lpstr>Travel</vt:lpstr>
      <vt:lpstr>Hospitality</vt:lpstr>
      <vt:lpstr>All other expenses</vt:lpstr>
      <vt:lpstr>Gifts and benefits</vt:lpstr>
      <vt:lpstr>'All other expenses'!Print_Area</vt:lpstr>
      <vt:lpstr>'Gifts and benefits'!Print_Area</vt:lpstr>
      <vt:lpstr>Hospitality!Print_Area</vt:lpstr>
      <vt:lpstr>'Summary and sign-off'!Print_Area</vt:lpstr>
      <vt:lpstr>Travel!Print_Area</vt:lpstr>
    </vt:vector>
  </TitlesOfParts>
  <Manager/>
  <Company>SSC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CE-Expense-Disclosure-Workbook-2018</dc:title>
  <dc:subject/>
  <dc:creator>mortensenm</dc:creator>
  <cp:keywords/>
  <dc:description>Version 7 - for review by SIT - ready 2/10/18</dc:description>
  <cp:lastModifiedBy>Sally Betts</cp:lastModifiedBy>
  <cp:revision/>
  <dcterms:created xsi:type="dcterms:W3CDTF">2010-10-17T20:59:02Z</dcterms:created>
  <dcterms:modified xsi:type="dcterms:W3CDTF">2020-07-27T03:59:15Z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0x01010054669F8639DE294E941D1F01D6045AA9004910BA11A4C5304E8E4C6F9EFF2E939A</vt:lpwstr>
  </property>
  <property fmtid="{D5CDD505-2E9C-101B-9397-08002B2CF9AE}" pid="3" name="Modified_x0020_By">
    <vt:lpwstr/>
  </property>
  <property fmtid="{D5CDD505-2E9C-101B-9397-08002B2CF9AE}" pid="4" name="Created By">
    <vt:lpwstr/>
  </property>
  <property fmtid="{D5CDD505-2E9C-101B-9397-08002B2CF9AE}" pid="5" name="Modified By">
    <vt:lpwstr/>
  </property>
  <property fmtid="{D5CDD505-2E9C-101B-9397-08002B2CF9AE}" pid="6" name="Created_x0020_By">
    <vt:lpwstr/>
  </property>
  <property fmtid="{D5CDD505-2E9C-101B-9397-08002B2CF9AE}" pid="7" name="AuthorIds_UIVersion_3585">
    <vt:lpwstr>122</vt:lpwstr>
  </property>
  <property fmtid="{D5CDD505-2E9C-101B-9397-08002B2CF9AE}" pid="8" name="AuthorIds_UIVersion_3587">
    <vt:lpwstr>122</vt:lpwstr>
  </property>
  <property fmtid="{D5CDD505-2E9C-101B-9397-08002B2CF9AE}" pid="9" name="_dlc_DocIdItemGuid">
    <vt:lpwstr>7132db39-8620-438b-a768-7a99ec14233a</vt:lpwstr>
  </property>
  <property fmtid="{D5CDD505-2E9C-101B-9397-08002B2CF9AE}" pid="10" name="SharedWithUsers">
    <vt:lpwstr>87;#Ken Smart;#157;#Nehalkumar patel</vt:lpwstr>
  </property>
</Properties>
</file>